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khoperia\OneDrive\Desktop\EJOI 2020\"/>
    </mc:Choice>
  </mc:AlternateContent>
  <bookViews>
    <workbookView xWindow="0" yWindow="0" windowWidth="28800" windowHeight="11835" tabRatio="946"/>
  </bookViews>
  <sheets>
    <sheet name="Hotel N1" sheetId="27" r:id="rId1"/>
    <sheet name="Conferenc" sheetId="43" r:id="rId2"/>
    <sheet name="Food" sheetId="33" r:id="rId3"/>
    <sheet name="Cultura" sheetId="34" r:id="rId4"/>
    <sheet name="Oupen-Clouse" sheetId="62" r:id="rId5"/>
    <sheet name="Transport" sheetId="30" r:id="rId6"/>
    <sheet name="delegates " sheetId="63" r:id="rId7"/>
    <sheet name="Program" sheetId="61" r:id="rId8"/>
  </sheets>
  <definedNames>
    <definedName name="All" localSheetId="4">#REF!</definedName>
    <definedName name="All">#REF!</definedName>
    <definedName name="committee" localSheetId="4">#REF!</definedName>
    <definedName name="committee">#REF!</definedName>
    <definedName name="Committee_members" localSheetId="4">#REF!</definedName>
    <definedName name="Committee_members">#REF!</definedName>
    <definedName name="Countries" localSheetId="4">#REF!</definedName>
    <definedName name="Countries">#REF!</definedName>
    <definedName name="Guests" localSheetId="4">#REF!</definedName>
    <definedName name="Guests">#REF!</definedName>
    <definedName name="mentors" localSheetId="4">#REF!</definedName>
    <definedName name="mentors">#REF!</definedName>
    <definedName name="Observers" localSheetId="4">#REF!</definedName>
    <definedName name="Observers">#REF!</definedName>
    <definedName name="_xlnm.Print_Area" localSheetId="3">Cultura!$A$16:$G$19</definedName>
    <definedName name="_xlnm.Print_Area" localSheetId="0">'Hotel N1'!$A$1:$K$31</definedName>
    <definedName name="_xlnm.Print_Area" localSheetId="4">'Oupen-Clouse'!$A$1:$B$7</definedName>
    <definedName name="_xlnm.Print_Area" localSheetId="7">Program!$A$1:$D$100</definedName>
    <definedName name="_xlnm.Print_Area" localSheetId="5">Transport!$A$1:$K$51</definedName>
    <definedName name="students" localSheetId="4">#REF!</definedName>
    <definedName name="student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27" l="1"/>
  <c r="H8" i="27"/>
  <c r="F14" i="43" l="1"/>
  <c r="F15" i="43"/>
  <c r="F16" i="43"/>
  <c r="F17" i="43" l="1"/>
  <c r="F27" i="63" l="1"/>
  <c r="F26" i="63"/>
  <c r="F25" i="63"/>
  <c r="F24" i="63"/>
  <c r="D23" i="63"/>
  <c r="F23" i="63" s="1"/>
  <c r="F22" i="63"/>
  <c r="F21" i="63"/>
  <c r="F20" i="63"/>
  <c r="F19" i="63"/>
  <c r="F18" i="63"/>
  <c r="F17" i="63"/>
  <c r="F16" i="63"/>
  <c r="F15" i="63"/>
  <c r="F14" i="63"/>
  <c r="F13" i="63"/>
  <c r="F12" i="63"/>
  <c r="F11" i="63"/>
  <c r="F10" i="63"/>
  <c r="F9" i="63"/>
  <c r="F8" i="63"/>
  <c r="F7" i="63"/>
  <c r="F6" i="63"/>
  <c r="F5" i="63"/>
  <c r="F4" i="63"/>
  <c r="F3" i="63"/>
  <c r="F28" i="63" l="1"/>
  <c r="K40" i="30"/>
  <c r="K49" i="30" l="1"/>
  <c r="K50" i="30" s="1"/>
  <c r="K37" i="30" l="1"/>
  <c r="K36" i="30"/>
  <c r="K35" i="30"/>
  <c r="K34" i="30"/>
  <c r="K27" i="30"/>
  <c r="K28" i="30"/>
  <c r="K29" i="30"/>
  <c r="K30" i="30"/>
  <c r="K31" i="30"/>
  <c r="K32" i="30"/>
  <c r="K33" i="30"/>
  <c r="K38" i="30"/>
  <c r="K39" i="30"/>
  <c r="K41" i="30"/>
  <c r="K25" i="30"/>
  <c r="G5" i="30"/>
  <c r="J12" i="30" l="1"/>
  <c r="J19" i="30"/>
  <c r="K11" i="30"/>
  <c r="K5" i="30"/>
  <c r="J7" i="30"/>
  <c r="J8" i="30"/>
  <c r="J11" i="30"/>
  <c r="J16" i="30"/>
  <c r="J18" i="30"/>
  <c r="J17" i="30"/>
  <c r="K7" i="30"/>
  <c r="K17" i="30"/>
  <c r="K18" i="30"/>
  <c r="K12" i="30"/>
  <c r="J5" i="30"/>
  <c r="K9" i="30"/>
  <c r="K16" i="30"/>
  <c r="G7" i="30"/>
  <c r="G17" i="30"/>
  <c r="G18" i="30"/>
  <c r="J13" i="30"/>
  <c r="K14" i="30"/>
  <c r="G9" i="30"/>
  <c r="G11" i="30"/>
  <c r="G12" i="30"/>
  <c r="G14" i="30"/>
  <c r="G16" i="30"/>
  <c r="F5" i="62"/>
  <c r="F4" i="62" l="1"/>
  <c r="F3" i="62"/>
  <c r="F6" i="62" l="1"/>
  <c r="F16" i="34"/>
  <c r="F15" i="34"/>
  <c r="F17" i="34" l="1"/>
  <c r="F13" i="43"/>
  <c r="F25" i="33" l="1"/>
  <c r="F26" i="33" s="1"/>
  <c r="F10" i="33"/>
  <c r="F4" i="33"/>
  <c r="F5" i="33"/>
  <c r="F7" i="33"/>
  <c r="F8" i="33"/>
  <c r="F9" i="33"/>
  <c r="F3" i="33" l="1"/>
  <c r="F11" i="33" s="1"/>
  <c r="F4" i="43"/>
  <c r="F5" i="43"/>
  <c r="F6" i="43"/>
  <c r="F7" i="43"/>
  <c r="F3" i="43"/>
  <c r="F8" i="43" l="1"/>
  <c r="J20" i="27"/>
  <c r="I20" i="27"/>
  <c r="J18" i="27"/>
  <c r="I18" i="27"/>
  <c r="J16" i="27"/>
  <c r="I16" i="27"/>
  <c r="J14" i="27"/>
  <c r="I14" i="27"/>
  <c r="J12" i="27"/>
  <c r="I12" i="27"/>
  <c r="J10" i="27"/>
  <c r="I10" i="27"/>
  <c r="J8" i="27"/>
  <c r="I8" i="27"/>
  <c r="H16" i="27"/>
  <c r="H14" i="27"/>
  <c r="H12" i="27"/>
  <c r="G10" i="27"/>
  <c r="H10" i="27" s="1"/>
  <c r="D19" i="27" l="1"/>
  <c r="D20" i="27"/>
  <c r="D21" i="27"/>
  <c r="D18" i="27"/>
  <c r="D17" i="27"/>
  <c r="D16" i="27"/>
  <c r="D15" i="27"/>
  <c r="D14" i="27"/>
  <c r="D13" i="27"/>
  <c r="D12" i="27"/>
  <c r="D11" i="27"/>
  <c r="D10" i="27"/>
  <c r="D9" i="27"/>
  <c r="D8" i="27"/>
  <c r="D7" i="27"/>
  <c r="D6" i="27"/>
  <c r="C7" i="27"/>
  <c r="C6" i="27"/>
  <c r="C21" i="27"/>
  <c r="F21" i="27" s="1"/>
  <c r="C20" i="27"/>
  <c r="C19" i="27"/>
  <c r="C18" i="27"/>
  <c r="C17" i="27"/>
  <c r="F17" i="27" s="1"/>
  <c r="C16" i="27"/>
  <c r="C15" i="27"/>
  <c r="C14" i="27"/>
  <c r="C13" i="27"/>
  <c r="F13" i="27" s="1"/>
  <c r="C12" i="27"/>
  <c r="C11" i="27"/>
  <c r="C10" i="27"/>
  <c r="F12" i="27" l="1"/>
  <c r="F15" i="27"/>
  <c r="F19" i="27"/>
  <c r="F14" i="27"/>
  <c r="F18" i="27"/>
  <c r="F10" i="27"/>
  <c r="F20" i="27"/>
  <c r="F16" i="27"/>
  <c r="F11" i="27"/>
  <c r="F7" i="27"/>
  <c r="C9" i="27"/>
  <c r="C8" i="27"/>
  <c r="K8" i="27"/>
  <c r="K4" i="27"/>
  <c r="K10" i="27"/>
  <c r="E6" i="30" l="1"/>
  <c r="E18" i="30"/>
  <c r="E12" i="30"/>
  <c r="E17" i="30"/>
  <c r="E7" i="30"/>
  <c r="E10" i="30"/>
  <c r="E16" i="30"/>
  <c r="E11" i="30"/>
  <c r="E15" i="30"/>
  <c r="F17" i="30"/>
  <c r="F11" i="30"/>
  <c r="F6" i="30"/>
  <c r="F16" i="30"/>
  <c r="F12" i="30"/>
  <c r="F15" i="30"/>
  <c r="F10" i="30"/>
  <c r="F18" i="30"/>
  <c r="F7" i="30"/>
  <c r="H12" i="30" l="1"/>
  <c r="H19" i="30"/>
  <c r="H11" i="30"/>
  <c r="H16" i="30"/>
  <c r="H7" i="30"/>
  <c r="H8" i="30"/>
  <c r="H18" i="30"/>
  <c r="H13" i="30"/>
  <c r="H17" i="30"/>
  <c r="H5" i="30"/>
  <c r="K14" i="27" l="1"/>
  <c r="K12" i="27" l="1"/>
  <c r="K20" i="27" l="1"/>
  <c r="B4" i="30" l="1"/>
  <c r="H25" i="30" s="1"/>
  <c r="C11" i="30"/>
  <c r="C5" i="30"/>
  <c r="C14" i="30"/>
  <c r="C16" i="30"/>
  <c r="C18" i="30"/>
  <c r="C12" i="30"/>
  <c r="C17" i="30"/>
  <c r="C7" i="30"/>
  <c r="C9" i="30"/>
  <c r="D9" i="30" l="1"/>
  <c r="B9" i="30" s="1"/>
  <c r="H30" i="30" s="1"/>
  <c r="D7" i="30"/>
  <c r="B7" i="30" s="1"/>
  <c r="H28" i="30" s="1"/>
  <c r="D12" i="30"/>
  <c r="D5" i="30"/>
  <c r="D14" i="30"/>
  <c r="D11" i="30"/>
  <c r="D18" i="30"/>
  <c r="D17" i="30"/>
  <c r="D16" i="30"/>
  <c r="I5" i="30"/>
  <c r="I19" i="30"/>
  <c r="B19" i="30" s="1"/>
  <c r="H40" i="30" s="1"/>
  <c r="I13" i="30"/>
  <c r="I12" i="30"/>
  <c r="I16" i="30"/>
  <c r="I8" i="30"/>
  <c r="I7" i="30"/>
  <c r="I11" i="30"/>
  <c r="B11" i="30" s="1"/>
  <c r="H32" i="30" s="1"/>
  <c r="D5" i="34" s="1"/>
  <c r="F5" i="34" s="1"/>
  <c r="I18" i="30"/>
  <c r="I17" i="30"/>
  <c r="B17" i="30" s="1"/>
  <c r="H38" i="30" s="1"/>
  <c r="D9" i="34" s="1"/>
  <c r="B20" i="30"/>
  <c r="H41" i="30" s="1"/>
  <c r="F9" i="34" l="1"/>
  <c r="D19" i="33"/>
  <c r="F19" i="33" s="1"/>
  <c r="B18" i="30"/>
  <c r="H39" i="30" s="1"/>
  <c r="B13" i="30"/>
  <c r="H34" i="30" s="1"/>
  <c r="B15" i="30"/>
  <c r="H36" i="30" s="1"/>
  <c r="D7" i="34" s="1"/>
  <c r="F7" i="34" s="1"/>
  <c r="B5" i="30" l="1"/>
  <c r="H26" i="30" s="1"/>
  <c r="I26" i="30" l="1"/>
  <c r="K26" i="30" s="1"/>
  <c r="K42" i="30" s="1"/>
  <c r="B10" i="30" l="1"/>
  <c r="H31" i="30" s="1"/>
  <c r="D4" i="34" s="1"/>
  <c r="F4" i="34" s="1"/>
  <c r="B16" i="30"/>
  <c r="H37" i="30" s="1"/>
  <c r="D8" i="34" s="1"/>
  <c r="B8" i="30"/>
  <c r="H29" i="30" s="1"/>
  <c r="B12" i="30"/>
  <c r="H33" i="30" s="1"/>
  <c r="D6" i="34" s="1"/>
  <c r="B14" i="30"/>
  <c r="H35" i="30" s="1"/>
  <c r="B6" i="30"/>
  <c r="H27" i="30" s="1"/>
  <c r="D3" i="34" s="1"/>
  <c r="F3" i="34" s="1"/>
  <c r="F6" i="34" l="1"/>
  <c r="D18" i="33"/>
  <c r="F18" i="33" s="1"/>
  <c r="F20" i="33" s="1"/>
  <c r="F10" i="34"/>
  <c r="K16" i="27"/>
  <c r="K18" i="27" l="1"/>
  <c r="K22" i="27" s="1"/>
  <c r="D25" i="27" s="1"/>
  <c r="F9" i="27" l="1"/>
  <c r="F8" i="27"/>
  <c r="E4" i="27"/>
  <c r="F6" i="27"/>
  <c r="F22" i="27" l="1"/>
  <c r="D24" i="27" l="1"/>
  <c r="D26" i="27" s="1"/>
</calcChain>
</file>

<file path=xl/sharedStrings.xml><?xml version="1.0" encoding="utf-8"?>
<sst xmlns="http://schemas.openxmlformats.org/spreadsheetml/2006/main" count="515" uniqueCount="320">
  <si>
    <t>სტუმარი</t>
  </si>
  <si>
    <t>შენიშვნა</t>
  </si>
  <si>
    <t>ლიდერი</t>
  </si>
  <si>
    <t>თანალიდერი</t>
  </si>
  <si>
    <t>რაოდენობა</t>
  </si>
  <si>
    <t>ფოტო და ვიდეო მომსახურება</t>
  </si>
  <si>
    <t>მთავარი გიდი</t>
  </si>
  <si>
    <t>პერიოდი</t>
  </si>
  <si>
    <t>ნომრების რაოდენობა</t>
  </si>
  <si>
    <t>პერსონის რაოდენობა</t>
  </si>
  <si>
    <t>პერსონის რაოდენობა სადილზე</t>
  </si>
  <si>
    <t>პერსონის რაოდენობა ვახშამზე</t>
  </si>
  <si>
    <t>სადილის ღირებულება ერთ პერსონაზე</t>
  </si>
  <si>
    <t>ვახშმის ღირებულება ერთ პერსონაზე</t>
  </si>
  <si>
    <t>მოსწავლე</t>
  </si>
  <si>
    <t>გიდი</t>
  </si>
  <si>
    <t>სულ მომსახურების ღირებულება</t>
  </si>
  <si>
    <t>თარიღი</t>
  </si>
  <si>
    <t>სატრანსპორტო საშუალების რაოდენობა</t>
  </si>
  <si>
    <t>სატრანსპორტო საშუალებაში მგზავრთა ადგილების რაოდენობა</t>
  </si>
  <si>
    <t>მომსახურების  ღირებულება ერთ დღეზე</t>
  </si>
  <si>
    <t>აღწერილობა</t>
  </si>
  <si>
    <t>სულ პერსონა</t>
  </si>
  <si>
    <t>მომსახურების  ღირებულება ერთ სატრანსპორტო საშვალებაზე</t>
  </si>
  <si>
    <t>მომსახურების დღეთა რაოდენობა</t>
  </si>
  <si>
    <t xml:space="preserve">სულ მომსახურების ღირებულება </t>
  </si>
  <si>
    <t xml:space="preserve">ტრანსპორტირების დროს მგზავრთა შემადგენლობა </t>
  </si>
  <si>
    <t>საორგანიზაციო კომიტეტის წევრი</t>
  </si>
  <si>
    <t>დამკვირვებლები</t>
  </si>
  <si>
    <t>02.09.2020</t>
  </si>
  <si>
    <t>03.09.2020</t>
  </si>
  <si>
    <t>04.09.2020</t>
  </si>
  <si>
    <t>05.09.2020</t>
  </si>
  <si>
    <t>06.09.2020</t>
  </si>
  <si>
    <t>07.09.2020</t>
  </si>
  <si>
    <t>ორადგილიანი ოთახი (2 პერსონისთვის ცალ-ცალკე მდგომი 2 საწოლით).</t>
  </si>
  <si>
    <t>ოთახის  ტიპი</t>
  </si>
  <si>
    <t>ერთადგილიანი ოთახი (1 პერსონისთვის 1 საწოლით).</t>
  </si>
  <si>
    <t>სტუმრების სასტუმრო მომსახურება</t>
  </si>
  <si>
    <t xml:space="preserve">სტუმრების კვებით მომსახურება  </t>
  </si>
  <si>
    <t>01.09.2020 *</t>
  </si>
  <si>
    <t>ცხრილში აღირიცხება სტუმრები რომლებიც სასტუმროში განთავსდნენ 01.09.2020 00:00 საათიდან</t>
  </si>
  <si>
    <t>01.09.2020 * *</t>
  </si>
  <si>
    <t>ცხრილში აღირიცხება სტუმრები რომლებიც სასტუმროში განთავსდნენ 01.09.2020 14:00 საათიდან</t>
  </si>
  <si>
    <r>
      <t xml:space="preserve">01.09.2020 </t>
    </r>
    <r>
      <rPr>
        <sz val="10"/>
        <color rgb="FF002060"/>
        <rFont val="Calibri"/>
        <family val="2"/>
      </rPr>
      <t>*</t>
    </r>
  </si>
  <si>
    <t>1 სექტემბერი, სამშაბათი</t>
  </si>
  <si>
    <t>გუნდების ჩამოსვლის დღე</t>
  </si>
  <si>
    <t>დრო</t>
  </si>
  <si>
    <t>მონაწილეები</t>
  </si>
  <si>
    <t>ლიდერები</t>
  </si>
  <si>
    <t>დამკვირვებლები/ სტუმრები</t>
  </si>
  <si>
    <t>00:01 – 24:00</t>
  </si>
  <si>
    <t>ჩამოსვლა და რეგისტრაცია სასტუმროში</t>
  </si>
  <si>
    <t>*ტრანსფერი თბილისის საერთაშორისო აეროპორტიდან, თბილისის რკინიგზის სადგურიდან და თბილისის ავტოსადგურიდან სასტუმრომდე იქნება უზრუნველყოფილი</t>
  </si>
  <si>
    <t>13:00 – 16:00</t>
  </si>
  <si>
    <t>სადილი სასტუმროში</t>
  </si>
  <si>
    <t>19:00 – 20:00</t>
  </si>
  <si>
    <t>ვახშამი სასტუმროში</t>
  </si>
  <si>
    <t>2 სექტემბერი, ოთხშაბათი</t>
  </si>
  <si>
    <t>სავარჯიშო ტურის და EJOI 2020 -ის  გახსნის ცერემონიალი</t>
  </si>
  <si>
    <t>07:00 – 08:00</t>
  </si>
  <si>
    <t>საუზმე სასტუმროში</t>
  </si>
  <si>
    <t>08:00 – 09:00</t>
  </si>
  <si>
    <t>გენერალური ასამბლეის სხდომა  1. ოლიმპიადის ჩატარების წესებზე მსჯელობა (სასტუმროს საკონფერენციო დარბაზში)</t>
  </si>
  <si>
    <t>09:00 – 09:30</t>
  </si>
  <si>
    <t xml:space="preserve"> სასტუმროდან ივ. ჯავახიშვილის სახელობის თბილისის სახელმწიფო უნივერსიტეტში გამგზავრება</t>
  </si>
  <si>
    <t>09:30 – 10:00</t>
  </si>
  <si>
    <t xml:space="preserve">უნივერსიტეტის საშეჯიბრო დარბაზში შესვლა მზადება </t>
  </si>
  <si>
    <t>10:00 – 11:30</t>
  </si>
  <si>
    <t xml:space="preserve">სავარჯიშო ტური </t>
  </si>
  <si>
    <t>11:30 – 12:30</t>
  </si>
  <si>
    <t>ლიდერების და ოლიმპიადის მონაწილეების დისკუსია და გუნდური ფოტოების გადაღება ივ. ჯავახიშვილის სახელობის თბილისის სახელმწიფო უნივერსიტეტში</t>
  </si>
  <si>
    <t>12:30 – 13:00</t>
  </si>
  <si>
    <t>ივ. ჯავახიშვილის სახელობის თბილისის სახელმწიფო უნივერსიტეტიდან სასტუმროში დაბრუნება</t>
  </si>
  <si>
    <t>13:00 – 14:00</t>
  </si>
  <si>
    <t>14:00 – 15:00</t>
  </si>
  <si>
    <t>თავისუფალი დრო</t>
  </si>
  <si>
    <t>გენერალური ასამბლეის სხდომა  2 (სასტუმროს საკონფერენციო დარბაზში)</t>
  </si>
  <si>
    <t>15:00 – 15:30</t>
  </si>
  <si>
    <t>15:30 – 16:00</t>
  </si>
  <si>
    <t>სასტუმროდან გახსნის ცერემონიალის ჩატარების ადგილზე გამგზავრება</t>
  </si>
  <si>
    <t>16:00 – 16:30</t>
  </si>
  <si>
    <t>დარბაზის ფოიეში ოლიმპიადის ბანერთან სამახსოვრო გუნდური ფოტოების გადაღება</t>
  </si>
  <si>
    <t>16:30 – 17:00</t>
  </si>
  <si>
    <t>გახსნის ცერემონიალის დარბაზში გუნდების შესვლა-განთავსება</t>
  </si>
  <si>
    <t>17:00 – 18:30</t>
  </si>
  <si>
    <t>ინფორმატიკაში ევროპის მე-4 ახალგაზრდული ოლიმპიადის საზეიმო გახსნის ცერემონიალი</t>
  </si>
  <si>
    <t>18:30 – 19:00</t>
  </si>
  <si>
    <t>გახსნის ცერემონიალის ჩატარების ადგილიდან სასტუმროში დაბრუნება</t>
  </si>
  <si>
    <t>20:00 – 07:00</t>
  </si>
  <si>
    <t xml:space="preserve">გენერალური ასამბლეის სხდომა  3. ამოცანების შერჩევა-თარგმნა (სასტუმროს საკონფერენციო დარბაზში) . </t>
  </si>
  <si>
    <t>3 სექტემბერი, ხუთშაბათი</t>
  </si>
  <si>
    <t>ოლიმპიადის პირველი საშეჯიბრო დღე</t>
  </si>
  <si>
    <t>06:30 – 08:00</t>
  </si>
  <si>
    <t>08:00 – 08:30</t>
  </si>
  <si>
    <t>სასტუმროდან ივ. ჯავახიშვილის სახელობის თბილისის სახელმწიფო უნივერსიტეტში გამგზავრება</t>
  </si>
  <si>
    <t>08:30– 09:00</t>
  </si>
  <si>
    <t>საშეჯიბრო დარბაზში ოლიმპიადის მონაწილეთა შესვლა-განთავსება</t>
  </si>
  <si>
    <t>09:00 – 11:00</t>
  </si>
  <si>
    <t>ოლიმპიადის პირველი ტური</t>
  </si>
  <si>
    <t xml:space="preserve">გენერალური ასამბლეის სხდომა  4. პროექტორის საშუალებით ტურის მსვლელობაზე თვალყურის დევნება (აუდიტორიაში ან სხდომათა დარბაზში) </t>
  </si>
  <si>
    <t>11:00 – 13:00</t>
  </si>
  <si>
    <t>13:00 – 14:30</t>
  </si>
  <si>
    <t>სადილი ივ. ჯავახიშვილის თბილისის სახელმწიფო უნივერსიტეტის სასადილოში (შესაძლებელია ლანჩ ბოქსებითაც)</t>
  </si>
  <si>
    <t>14:30 – 15:00</t>
  </si>
  <si>
    <t>ივ. ჯავახიშვილის სახელობის თბილისის სახელმწიფო უნივერსიტეტიდან კულტურული პროგრამის ფარგლებში თბილისის რომელიმე მუზეუმში გამგზავრება</t>
  </si>
  <si>
    <t>15:00 – 18:00</t>
  </si>
  <si>
    <t>18:00 – 18:30</t>
  </si>
  <si>
    <t>მუზეუმიდან სასტუმროში დაბრუნება</t>
  </si>
  <si>
    <t>4 სექტემბერი, პარასკევი</t>
  </si>
  <si>
    <t>გაიცანი საქართველო</t>
  </si>
  <si>
    <t>07:00 – 09:00</t>
  </si>
  <si>
    <t>09:30 – 12:00</t>
  </si>
  <si>
    <t>12:00 – 14:00</t>
  </si>
  <si>
    <t>14:00 – 17:00</t>
  </si>
  <si>
    <t>17:00 – 19:30</t>
  </si>
  <si>
    <t xml:space="preserve"> ექსკურსიიდან ქ. თბილისში დაბრუნება (სასტუმრო)</t>
  </si>
  <si>
    <t>19:30 – 20:30</t>
  </si>
  <si>
    <t>20:30 – 07:00</t>
  </si>
  <si>
    <t xml:space="preserve">გენერალური ასამბლეის სხდომა  5. ამოცანების შერჩევა-თარგმნა (სასტუმროს საკონფერენციო დარბაზში) . </t>
  </si>
  <si>
    <t>5 სექტემბერი, შაბათი</t>
  </si>
  <si>
    <t>ოლიმპიადის მეორე საშეჯიბრო დღე</t>
  </si>
  <si>
    <t>09:00 – 13:00</t>
  </si>
  <si>
    <t>ოლიმპიადის მეორე ტური</t>
  </si>
  <si>
    <t>გენერალური ასამბლეის სხდომა  6.  საერთაშორისო კომიტეტის წევრთა არჩევნები. მომავალი მასპინძელი ქვეყნების შერჩევა. პროექტორის საშუალებით ტურის მსვლელობაზე თვალყურის დევნება (აუდიტორიაში ან სხდომათა დარბაზში)  შერჩევა</t>
  </si>
  <si>
    <t>14:30 – 17:00</t>
  </si>
  <si>
    <t>შედეგების განხილვა და აპელაციები (სახელმწიფო უნივერსიტეტში)</t>
  </si>
  <si>
    <t>17:00 – 17:30</t>
  </si>
  <si>
    <t>ივ. ჯავახიშვილის სახელობის თბილისის სახელმწიფო უნივერსიტეტიდან ძველ თბილისში გამგზავრება</t>
  </si>
  <si>
    <t>17:30 – 19:00</t>
  </si>
  <si>
    <t>19:00 – 19:30</t>
  </si>
  <si>
    <t>ძველი თბილისიდან სასტუმროში დაბრუნება</t>
  </si>
  <si>
    <t>19:30 – 21:00</t>
  </si>
  <si>
    <t>21:00 – 22:00</t>
  </si>
  <si>
    <t xml:space="preserve">გენერალური ასამბლეის სხდომა  7. შემოსული საჩივრების განხილვა და მედლების განაწილება (სასტუმროს საკონფერენციო დარბაზში) .  </t>
  </si>
  <si>
    <t xml:space="preserve">ლიდერების ფართი </t>
  </si>
  <si>
    <t>6 სექტემბერი, კვირა</t>
  </si>
  <si>
    <t>გამარჯვებულთა საზეიმო დაჯილდოვების ცერემონიალი</t>
  </si>
  <si>
    <t>09:30 – 15:00</t>
  </si>
  <si>
    <t>სასტუმროში დაბრუნება</t>
  </si>
  <si>
    <t>სასტუმროდან დაჯილდოვების ცერემონიალის ჩატარების ადგილზე გამგზავრება</t>
  </si>
  <si>
    <t>დაჯილდოვების ცერემონიალის დარბაზში გუნდების შესვლა-განთავსება</t>
  </si>
  <si>
    <t>18:00 – 20:30</t>
  </si>
  <si>
    <t>ინფორმატიკაში ევროპის მე-4 ახალგაზრდული ოლიმპიადის გამარჯვებულთა საზეიმო დაჯილდოვების ცერემონიალი</t>
  </si>
  <si>
    <t>20:30 – 21:00</t>
  </si>
  <si>
    <t>21:00 – 24:00</t>
  </si>
  <si>
    <t>21:00 – 07:00</t>
  </si>
  <si>
    <t>ტრანსფერი თბილისის საერთაშორისო აეროპორტის მიმართულებით</t>
  </si>
  <si>
    <t>7 სექტემბერი,  ორშაბათი</t>
  </si>
  <si>
    <t>დამშვიდობება, გამგზავრება</t>
  </si>
  <si>
    <t>07:00 – 12:00</t>
  </si>
  <si>
    <t>სასტუმროს ნომრების განთავისუფლება</t>
  </si>
  <si>
    <t>09:00 – 24:00</t>
  </si>
  <si>
    <t>*ტრანსფერი სასტუმროდან თბილისის საერთაშორისო აეროპორტის, თბილისის რკინიგზის სადგურის და თბილისის ავტოსადგურის მიმართულებით იქნება უზრუნველყოფილი.</t>
  </si>
  <si>
    <t xml:space="preserve">ნომრის ღირებულება (საუზმის ჩათვლით) </t>
  </si>
  <si>
    <t xml:space="preserve">სულ სასტუმრო მომსახურება </t>
  </si>
  <si>
    <t xml:space="preserve">სულ კვებით მომსახურება </t>
  </si>
  <si>
    <t>სულ სასტუმრო მომსახურება</t>
  </si>
  <si>
    <t>სულ კვებით მომსახურება</t>
  </si>
  <si>
    <t>სტუმრების რაოდენობა</t>
  </si>
  <si>
    <t>მომსახურების ღირებულება ერთი პერსონაზე</t>
  </si>
  <si>
    <t>პერიოდი, დღე</t>
  </si>
  <si>
    <t>დრო, საათი</t>
  </si>
  <si>
    <t>სასტუმროში საკონფერენციო დარბაზის და  ყავა-ჩაის პერნამენტული მომსახურება</t>
  </si>
  <si>
    <t xml:space="preserve">კვებით მომსახურება ივ. ჯავახიშვილის სახელობის თბილისის სახელმწიფო უნივერსიტეტში </t>
  </si>
  <si>
    <t>* კვების უზრუნველყოფა - სადილი, შესაძლებელია  ივ. ჯავახიშვილის თბილისის სახელმწიფო უნივერსიტეტის სასადილოში ან / და  შესაძლებელია ადგილზე ლანჩ ბოქსებით მიტანა</t>
  </si>
  <si>
    <t xml:space="preserve">პერსონის რაოდენობა </t>
  </si>
  <si>
    <t>ღირებულება ერთ პერსონაზე</t>
  </si>
  <si>
    <t>სულ ღირებულება</t>
  </si>
  <si>
    <t>მიმწოდებელმა უნდა უზრუნველყოს: 0,5 ლიტრიანი პლასტმასის ბოთლით სასმელი წყლის მოწოდება.</t>
  </si>
  <si>
    <t>მიმწოდებელმა უნდა უზრუნველყოს: არანაკლებ 50 გრამიანი შოკოლადის ბატონის მოწოდება.</t>
  </si>
  <si>
    <t>ქაღალდის ხელსაწმენდები  -  რულონი/ შეკვრა</t>
  </si>
  <si>
    <t xml:space="preserve">** მომსახურების შემდგომ ლანჩბოქსების და კვების ნარჩენების შეგროვება ნაგვის პოლიეთილენის პარკებში და გადაყრა </t>
  </si>
  <si>
    <t xml:space="preserve">კვებით მომსახურება ექსკურსიების დროს </t>
  </si>
  <si>
    <t>კვებით მომსახურება საზეიმო ვახშამზე</t>
  </si>
  <si>
    <t xml:space="preserve">ქ. თბილისში რესტორნის მომსახურება. სასურველია კულტურული გასართობი  პროგრამა ქართული ცეკვების და სიმღერების ფონზე. დაუშვებელია შვედური მაგიდა. აუცილებელია მენიუს გათვალისწინება სხვადასხვა რელიგიის წარმომადგენლებისათვის და ვეგეტარიანელებისათვის. </t>
  </si>
  <si>
    <r>
      <t>სასტუმრო და კვების მომსახურება ოლიმპიადის სტუმრებისათვის სასტუმრო "</t>
    </r>
    <r>
      <rPr>
        <b/>
        <sz val="12"/>
        <color rgb="FFFF0000"/>
        <rFont val="Calibri"/>
        <family val="2"/>
        <scheme val="minor"/>
      </rPr>
      <t>N ?</t>
    </r>
    <r>
      <rPr>
        <b/>
        <sz val="12"/>
        <color rgb="FF002060"/>
        <rFont val="Calibri"/>
        <family val="2"/>
        <scheme val="minor"/>
      </rPr>
      <t>"-ში (პერიოდი 01.09.2020 -ის 00:00 დან  07.09.2020 - ის 12 : 00 - მდე)</t>
    </r>
  </si>
  <si>
    <t>22:00 – 24:00</t>
  </si>
  <si>
    <t>კულტურული ღონიშძებები</t>
  </si>
  <si>
    <t>ტრანსფერი</t>
  </si>
  <si>
    <t>09:30 – 12:30</t>
  </si>
  <si>
    <t>09:30 – 19:30</t>
  </si>
  <si>
    <t>09:30 – 15:30</t>
  </si>
  <si>
    <t>სასტუმროდან გასართობ ცენტრში გამგზავრება</t>
  </si>
  <si>
    <t>თავისუფალი დრო 22 : 00 საათამდე</t>
  </si>
  <si>
    <t>კამერის რაოდენობა</t>
  </si>
  <si>
    <t>ღირებულება ერთ კამერაზე</t>
  </si>
  <si>
    <t>მომსახურების სახეობა</t>
  </si>
  <si>
    <t>ფოტო გაადაღება</t>
  </si>
  <si>
    <t>ვიდეო გადაღება</t>
  </si>
  <si>
    <t>01 - 07 სექტემბერი 2020 წელი</t>
  </si>
  <si>
    <t>16:00 – 17:00</t>
  </si>
  <si>
    <t>17:30 – 18:00</t>
  </si>
  <si>
    <r>
      <t xml:space="preserve">ღონისძიებისთვის საჭიროა დარბაზი და მისი შესაბამისი აღჭურვილობა: </t>
    </r>
    <r>
      <rPr>
        <sz val="10"/>
        <color rgb="FF002060"/>
        <rFont val="Calibri"/>
        <family val="2"/>
        <scheme val="minor"/>
      </rPr>
      <t>თბილისის ცენტრალურ უბანში მდებარე საკონცერტო ან თეატრალური დარბაზი. არაუმეტეს 800 და არანაკლებ 300 პერსონაზე. დეკორატიული ფონი - კონსტრუქცია, დაპრინტული PVC + ამოკვეთილი ლოგოს ელემენტით. ესკიზი დამკვეთთან შეთანხმებით. LED ეკრანი ცენტრალური 3m X 5 m-ზე ( 15 კვ მ);  კომპანიამ უნდა უზრუნველყოს კონსტრუქციების ტრანსპორტირება, მონტაჟი, დემონტაჟი და დასაწყობება დახურვის ღონისძიებამდე.</t>
    </r>
  </si>
  <si>
    <t>2 სექტემბერი, ოთხშაბათი;    6 სექტემბერი, კვირა;</t>
  </si>
  <si>
    <t>17:00 – 18:30; 18:00 – 20:30</t>
  </si>
  <si>
    <t>ღონიშძების რაოდენობა</t>
  </si>
  <si>
    <t>ღირებულება ერთ ღონიშძიებაზე</t>
  </si>
  <si>
    <t>კომიტეტის წევრი</t>
  </si>
  <si>
    <t>09:00 – 09:30 12:30 – 13:00</t>
  </si>
  <si>
    <t>თბილისის საერთაშორისო აეროპორტიდან, თბილისის რკინიგზის სადგურიდან და თბილისის ავტოსადგურიდან (ორთაჭალა) ტრანსპორტირება სასტუმრო N  1 - მდე (თბილისის ცენტრალური უბანი). მომსახურების ღირებულებაში მიუთითეთ ერთი სტუმრის საშვალო ღირებულება ყველანაირი ტრანსპორტის (ავტობუსი, სამარშუტო ტაქსი, მსუბუქი ავტომობილი) გადაადგილების შემთხვევაში.</t>
  </si>
  <si>
    <t>15:30 – 16:00 18:30 – 19:00</t>
  </si>
  <si>
    <t>ა) სასტუმრო N 1-ის ტერიტორიიდან  მგზავრთა ტრანსპორტირება გახსნის ცერემონიალზე დასასწრებად (თბილისის ცენტრალური უბანი). ბ) ცერემონიალის დასრულების შემდგომ მგზავრთა ტრანსპორტირება სასტუმრო N1-ის ტერიტორიაზე.</t>
  </si>
  <si>
    <t>ა) სასტუმრო N -ის ტერიტორიიდან მგზავრთა ტრანსპორტირება ივ. ჯავახიშვილის სახელობის თბილისის სახელმწიფო უნივერსიტეტის N კორპუსის ტერიტორიაზე ;  ბ) უნივერსიტეტის N კორპუსის ტერიტორიდან მგზავრთა ტრანსპორტირება სასტუმრო N 1 - ის ტერიტორიაზე.</t>
  </si>
  <si>
    <t xml:space="preserve">ა) სასტუმრო N -ის ტერიტორიიდან მგზავრთა ტრანსპორტირება ივ. ჯავახიშვილის სახელობის თბილისის სახელმწიფო უნივერსიტეტის N კორპუსის ტერიტორიაზე ; </t>
  </si>
  <si>
    <t>09:00 – 12:30</t>
  </si>
  <si>
    <t>ა) სასტუმრო N 1-ის ტერიტორიიდან მგზავრთა ტრანსპორტირება - ეთნოგრაფიული მუზეუმის ტერიტორიაზე (კუს ტბის გზატკეცილი №1).  ბ) ტურის დასრულების შემდგომ მგზავრთა ტრანსპორტირება ივ. ჯავახიშვილის სახელობის თბილისის სახელმწიფო უნივერსიტეტის N კორპუსის ტერიტორიაზე.</t>
  </si>
  <si>
    <t>09:30 – 12:00  17:00 – 19:30</t>
  </si>
  <si>
    <t>ა) სასტუმრო N 1-ის ტერიტორიიდან მგზავრთა ტრანსპორტირება - თბილისის ბოტანიკურ ბაღში (თბილისი კოჯორის მე- კილომეტრი).  ბ) ტურის დასრულების შემდგომ მგზავრთა ტრანსპორტირება ივ. ჯავახიშვილის სახელობის თბილისის სახელმწიფო უნივერსიტეტის N კორპუსის ტერიტორიაზე.</t>
  </si>
  <si>
    <t>14:30 – 15:00 18:00 – 18:30</t>
  </si>
  <si>
    <t>17:00 – 17:30 19:00 – 19:30</t>
  </si>
  <si>
    <t>09:00 – 09:30 15:30 – 16:00</t>
  </si>
  <si>
    <t>17:00 – 17:30 20:30 – 21:00 23:30 – 23:59</t>
  </si>
  <si>
    <t>ა) სასტუმრო N 1-ის ტერიტორიიდან   მგზავრთა ტრანსპორტირება დახურვის  ცერემონიალზე დასასწრებლად (ტერიტორია  თბილისის ცენტრალური უბანი)  ბ) ცერემონიალის დასრულების შემდგომ  მგზავრთა ტრანსპორტირება რესტორან "------ " -ს ტერიტორიაზე (დ. აღმაშენებლის ხეივანი მე - ---კილომეტრი.  გ)  ბანკეტის დასრულების შემდგომ მონაწილეთა ტრანსპორტირება სასტუმრო N 1-ის ტერიტორიაზე.</t>
  </si>
  <si>
    <t xml:space="preserve">სასტუმრო N 1-ის ტერიტორიიდან მგზავრთა ტრანსპორტირება - აკვაპარკში, ან და ჯინო პარკი (ნახალოვკა თბილისის ზღვა) - ტურის დასრულების შემდგომ მგზავრთა ტრანსპორტირება სასტუმრო N 1-ის ტერიტორიაზე. </t>
  </si>
  <si>
    <t>*ტრანსფერი სასტუმრო N1 - დან თბილისის საერთაშორისო აეროპორტის, თბილისის რკინიგზის სადგურის და თბილისის ავტოსადგურის მიმართულებით. მომსახურების ღირებულებაში მიუთითეთ ერთი სტუმრის საშვალო ღირებულება ყველანაირი ტრანსპორტის (ავტობუსი, სამარშუტო ტაქსი, მსუბუქი ავტომობილი) გადაადგილების შემთხვევაში.</t>
  </si>
  <si>
    <t>სულ მომსახურების ღირებულება (გადასახადების ჩათვლით)</t>
  </si>
  <si>
    <t>ტრანსპორტირების (ექსკურსიების ჩათვლით) მომსახურება              (პერიოდი 01.09.2020 -ის 00:00 დან  07.09.2020 - ის 12 : 00 - მდე)</t>
  </si>
  <si>
    <t>ტრანსპორტირების მომსახურება საორგანიზაციო კომიტეტის წევრებისთვის 01/09/2020 - 07/09/2020-ის ჩათვლით</t>
  </si>
  <si>
    <t>ტრანსფერის დროს მგზავრთა მინიმალური ადგილების რაოდენობა</t>
  </si>
  <si>
    <t>ტრანსპორტირების მარშუტის აღწერილობა</t>
  </si>
  <si>
    <t xml:space="preserve"> 01 და 07 სექტემბერს</t>
  </si>
  <si>
    <r>
      <t xml:space="preserve">ფესტივალის საზეიმო გახსნა და დახურვის ცერემონია.    ღონისძიების გამართვა იგეგმება </t>
    </r>
    <r>
      <rPr>
        <b/>
        <sz val="12"/>
        <color rgb="FFFF0000"/>
        <rFont val="Calibri"/>
        <family val="2"/>
        <scheme val="minor"/>
      </rPr>
      <t>,,----------------------"</t>
    </r>
    <r>
      <rPr>
        <b/>
        <sz val="12"/>
        <color rgb="FF002060"/>
        <rFont val="Calibri"/>
        <family val="2"/>
        <scheme val="minor"/>
      </rPr>
      <t xml:space="preserve"> 2020 წლის 02 და 06 სექტემბერს</t>
    </r>
  </si>
  <si>
    <r>
      <rPr>
        <sz val="10"/>
        <color rgb="FF002060"/>
        <rFont val="Calibri"/>
        <family val="2"/>
      </rPr>
      <t>*</t>
    </r>
    <r>
      <rPr>
        <sz val="10"/>
        <color rgb="FF002060"/>
        <rFont val="Times New Roman"/>
        <family val="1"/>
      </rPr>
      <t xml:space="preserve"> </t>
    </r>
    <r>
      <rPr>
        <sz val="10"/>
        <color rgb="FF002060"/>
        <rFont val="Sylfaen"/>
        <family val="1"/>
      </rPr>
      <t>სატრანსპორტო მომსახურება უნდა განხორციელდეს ტურისტული კლასის სატრანსპორტო საშუალებებით (მსუბუქი ავტომობილი, მინივენი, მინი ავტობუსი, ავტობუსი), რომლებიც აღჭურვილი იქნება კონდიცირების სისტემით და გახმოვანების აპარატურით. ასევე, გამცილებელის მომსახურება მგზავრობის განმავლობაში რომლის ფუნქციებშია: აკონტროლოს მგზავრობის უსაფრთხოების ნორმები, დაიცვას ავტობუსში სისუფთავე და უზრუნველყოს კომფორტი მგზავრობისთვის.</t>
    </r>
  </si>
  <si>
    <t xml:space="preserve">მორიგე ავტოსატრანსპორტო საშუალება (24 საათიანი დატვირთვით). მარშუტი ქ. თბილისის საზღვრების ფარგლებში. </t>
  </si>
  <si>
    <t>კულტურული პროგრამა "საქართველოს ეროვნული მუზეუმი"</t>
  </si>
  <si>
    <t>ა) სასტუმრო N-ის ტერიტორიიდან მგზავრთა ტრანსპორტირება - "საქართველოს ეროვნული მუზეუმი" (რუსტაველის გამზირი).  ბ) ტურის დასრულების შემდგომ მგზავრთა ტრანსპორტირება სასტუმრო N 1 -ის ტერიტორიაზე.</t>
  </si>
  <si>
    <t>კულტურული პროგრამა "ეთნოგრაფიული მუზეუმი"</t>
  </si>
  <si>
    <t>ა) ივ. ჯავახიშვილის სახელობის თბილისის სახელმწიფო უნივერსიტეტის N კორპუსის ტერიტორიიდან მგზავრთა ტრანსპორტირება -“მთაწმინდის პარკი - მამადავითის ეკლესია პანთეონი”-ს (ჭონქაძის ქ.) ტერიტორიაზე. ბ) ტურის დასრულების შემდგომ მგზავრთა ტრანსპორტირება სასტუმრო N 1 -ის ტერიტორიაზე.</t>
  </si>
  <si>
    <t>ა) ივ. ჯავახიშვილის სახელობის თბილისის სახელმწიფო უნივერსიტეტის N კორპუსის ტერიტორიიდან მგზავრთა ტრანსპორტირება ძველი თბილისის  ტერიტორიაზე "აბანოთუბანი, ნარიყალა ". ბ) ტურის დასრულების შემდგომ მგზავრთა ტრანსპორტირება სასტუმრო N 1 -ის ტერიტორიაზე.</t>
  </si>
  <si>
    <t>ძველი თბილისის დათვალიერება "აბანოთუბანი, ნარიყალა".</t>
  </si>
  <si>
    <t xml:space="preserve">კულტურული პროგრამა "თბილისის ბოტანიკური ბაღი" </t>
  </si>
  <si>
    <t>გართობა და სადილი  (გასართობი ცენტრი, ან კარტინგები, ან აკაპარკი ან ჯინო პარკი)</t>
  </si>
  <si>
    <t>დისკოტეკის მოწყობა. DJ (საჭირო საკუთარი აპარატურით) - სამახსოვრო ტორტი</t>
  </si>
  <si>
    <t>22:00 – 23:30</t>
  </si>
  <si>
    <t>დაბრუნება სასტუმროში</t>
  </si>
  <si>
    <t>დაჯილდოვების ცერემონიალიდან გამგზავრება საბანკეტო დარბაზისკენ</t>
  </si>
  <si>
    <t xml:space="preserve">რესტორანში საზეიმო ვახშამი </t>
  </si>
  <si>
    <t>ბ) ცერემონიალის დასრულების შემდგომ მოსწავლეები და გიდები ბრუნდებიან სასტუმრო N1-ის ტერიტორიაზე.</t>
  </si>
  <si>
    <t>N</t>
  </si>
  <si>
    <t>დასახელება</t>
  </si>
  <si>
    <t>აღწერა/ტექნიკური მახასიათებელი</t>
  </si>
  <si>
    <t>ერთეულის ღირებულება</t>
  </si>
  <si>
    <t>ზურგჩანთა ბრენდირებული</t>
  </si>
  <si>
    <t>მასალა: პოლიესტერი, წყალგაუმტარი. ზომები: &gt;15&lt;20x43x&lt;30&gt;25 სმ; სამ საკნიანი, მ.შ. ორი ელვაშესაკრავით, ორი სამკვლავურით;  (თანდართული დიზაინის შესაბამისად, ფერები შეთანხმებით)</t>
  </si>
  <si>
    <t>მაისური ბრენდირებული</t>
  </si>
  <si>
    <t>საყელოს გარეშე ((თანდართული დიზაინის შესაბამისად, ფერები შეთანხმებით, ზომები შეთანხმებით)</t>
  </si>
  <si>
    <t>რვეული/ბლოკნოტი ბრენდირებული</t>
  </si>
  <si>
    <t>A5 ფორმატი, არანაკლებ 45 გვერდი, CMYK 4+0, ყდა ლამინირებული 300 გრ, შიდა გვერდები 80 გრ პერფორაციით, თერმოაკინძვა (დიზაინი თან ერთვის).</t>
  </si>
  <si>
    <t>კალამი ბრენდირებული</t>
  </si>
  <si>
    <t>კალამი მეტალის ბურთულიანი ან გელიანი;   (თანდართული დიზაინის შესაბამისად, ფერები შეთანხმებით)</t>
  </si>
  <si>
    <t>კეპი ბრენდირებული</t>
  </si>
  <si>
    <t>ზომის მარეგულირებლით მეტალის ბოლოებით.  (თანდართული დიზაინის შესაბამისად, ფერები შეთანხმებით)</t>
  </si>
  <si>
    <t>ფლეშ მეხსიერება</t>
  </si>
  <si>
    <t>არანაკლებ 32 გბ, ბრენდირებული. (თანდართული დიზაინის შესაბამისად, ფერები შეთანხმებით)</t>
  </si>
  <si>
    <t>თბილისის ან საქართველოს სარეკლამო ბუკლეტი</t>
  </si>
  <si>
    <t>ქართული რჩეული ხალხური სიმღერების კომპაქტ-დისკი</t>
  </si>
  <si>
    <t xml:space="preserve">ბეიჯები ზონრებით (ბრენდირებული). </t>
  </si>
  <si>
    <t>ბეიჯის ზომა: არანაკლებ 10.5x14 სმ, ორხრივად გამჭვირვალე; (თანდართული დიზაინის შესაბამისად, ფერები შეთანხმებით)</t>
  </si>
  <si>
    <t>კარტრიჯები</t>
  </si>
  <si>
    <t>B3G84A HP LaserJet Enterprise MFP M630dn  4 ცალი 10500 ფურცლის ბეჭდვის რესურსით;</t>
  </si>
  <si>
    <t>საპრიზო პირველი ადგილის მედლები</t>
  </si>
  <si>
    <t>თითბერის არანაკლებ 5 სმ-ის დიამეტრის მედალი ზონარით ოქროს ფერის  (თანდართული დიზაინის შესაბამისად)</t>
  </si>
  <si>
    <t>საპრიზო მეორე ადგილის მედლები</t>
  </si>
  <si>
    <t>თითბერის არანაკლებ 5 სმ-ის დიამეტრის მედალი ზონარით ვერცხლის ფერის  (თანდართული დიზაინის შესაბამისად)</t>
  </si>
  <si>
    <t>საპრიზო მესამე ადგილის მედლები</t>
  </si>
  <si>
    <t>თითბერის არანაკლებ 5 სმ-ის დიამეტრის მედალი ზონარით ბრინჯაოს ფერის  (თანდართული დიზაინის შესაბამისად)</t>
  </si>
  <si>
    <t>დროშები სადგარებით</t>
  </si>
  <si>
    <t>მასალა: ხელოვნური აბრეშუმი ან პოლიესტერი, სადგარის სიმაღლე  2m, დროშის ზომა  100x150 სმ</t>
  </si>
  <si>
    <t xml:space="preserve">ელექტრო გამაგრძლებელი </t>
  </si>
  <si>
    <t>მინიმუმ 3 ჩასართავი, 5 მ სიგრძის სადენი</t>
  </si>
  <si>
    <t>გუნდის (ქვეყნის) მაჩვენებელი. ბეჭდვა</t>
  </si>
  <si>
    <t>A 4 ზომის ტრაფარეტი (პლასტმასის ფირფიტა სახელურით არანაკლებ 30 სმ.) ქვეყნის მაჩვენებელი სტიკერით A4 ზომა; (თანდართული დიზაინის შესაბამისად)</t>
  </si>
  <si>
    <t>მონაწილის იდენთიფიკატორი</t>
  </si>
  <si>
    <t>ფერადი ბეჭდვა  არანაკლებ 200 მგ; (თანდართული დიზაინის შესაბამისად)</t>
  </si>
  <si>
    <t>სერტიფიკატები</t>
  </si>
  <si>
    <t>ფერადი ბეჭდვა წყლის ნიშნის მქონე ქაღალდზე; არანაკლებ 200 მგ; (თანდართული დიზაინის შესაბამისად)</t>
  </si>
  <si>
    <t>კატალაიზერი. ბეჭდვა</t>
  </si>
  <si>
    <t>10+1 სპეც გამოცემა, ტირაჟი 800, CMYK 4+4; A3 ფორმატი, ოფსეტი, 135 მგ;  ორმხრივი ბეჭდვა, (თანდართული დიზაინის შესაბამისად)</t>
  </si>
  <si>
    <t>პროგრამა (ტრიპლეტი). ბეჭდვა</t>
  </si>
  <si>
    <t xml:space="preserve"> CMYK 4+4; A4 ფორმატი, ოფსეტი, 135 მგ;  ორმხრივი ბეჭდვა; (თანდართული დიზაინის შესაბამისად)</t>
  </si>
  <si>
    <t>ბანერი შტენდერით. ბეჭდვა</t>
  </si>
  <si>
    <t>60x160 სმ; ლუვერსებით; მაღალი რეზოლუცია; X - შტენდერით; (თანდართული დიზაინის შესაბამისად)</t>
  </si>
  <si>
    <t>ბანერი (გასაჭიმი ლუვერსებით ან თოკებით) ბეჭდვა</t>
  </si>
  <si>
    <t>ზომები შეთანხმებით, მაღალი რეზოლუცია; ლოკაციები შეთანხმებით; (თანდართული დიზაინის და ზომების შესაბამისად)</t>
  </si>
  <si>
    <t>პრეს ბანერი - სადგარი კონსტრუქციით. ბეჭდვა</t>
  </si>
  <si>
    <t>250x400 სმ, მაღალი რეზოლუცია; რკინის სადგარი შეღებილი, ასაწყობი კონსტრუქციით; (თანდართული დიზაინის შესაბამისად)</t>
  </si>
  <si>
    <t>კულტურული პროგრამა - მთაწმინის პარკის დათვალიერება მამადავითი, პანთეონი ეშმაკის ბორბალი</t>
  </si>
  <si>
    <t>ქ. თბილისი კულტურული პროგრამა. (თბილისის ბოტანიკური ბაღი) მომსახურება ითვალისწინებს მხოლოდ ბილეთების და გიდის ღირებულებას.</t>
  </si>
  <si>
    <t>ქ. თბილისი კულტურული პროგრამა. (მთაწმინდის პარკი - ეშმაკის ბორბალი და ერთი ატრაქციონი, მამადავითის ეკლესია, პანთეონი) მომსახურება ითვალისწინებს ტრანვაის ბილეთების და  2 ატრაქციონზე დასწრების ღირებულებას.</t>
  </si>
  <si>
    <t>ქ. თბილისი კულტურული პროგრამა. (საქართველოს ეროვნული მუზეუმი) მომსახურება ითვალისწინებს სტუმრების ბილეთების და გიდის მომსახურების ღირებულებას.</t>
  </si>
  <si>
    <t>ქ. თბილისი კულტურული პროგრამა. (ეთნოგრაფიული მუზეუმი) მომსახურება ითვალისწინებს სტუმრების ბილეთების და გიდის მომსახურების ღირებულებას.</t>
  </si>
  <si>
    <t>ქ. თბილისი კულტურული პროგრამა. (ძველი თბილისის ტური-"აბანოთუბანი , ნარიყალა" -საბაგირო მომსახურება) მომსახურება ითვალისწინებს საბაგიროს ბილეთების ღირებულებას.</t>
  </si>
  <si>
    <r>
      <rPr>
        <b/>
        <u/>
        <sz val="10"/>
        <color rgb="FF002060"/>
        <rFont val="Calibri"/>
        <family val="2"/>
        <scheme val="minor"/>
      </rPr>
      <t>ლიდერების თავისუფალი ფართი,</t>
    </r>
    <r>
      <rPr>
        <sz val="10"/>
        <color rgb="FF002060"/>
        <rFont val="Calibri"/>
        <family val="2"/>
        <scheme val="minor"/>
      </rPr>
      <t xml:space="preserve"> სადაც ყველა ქვეყნის ლიდერი მოდის თავისი ქვეყნის ეროვნული სასმელით,  სასტუმროს რესტორანში. მომსახურება ითვალისწინებს მსუბუქ შვედურ მაგიდას (სენდვიჯები, ბუტერბროტები და წვენები,   ქართული ღვინო, ჩურჩხელა, ტყლაპი, ჩირი და ა.შ.)  10 საათიდან გვიან 12 საათის ჩათვლით</t>
    </r>
  </si>
  <si>
    <r>
      <t xml:space="preserve">ა) </t>
    </r>
    <r>
      <rPr>
        <b/>
        <u/>
        <sz val="10"/>
        <color rgb="FF002060"/>
        <rFont val="Calibri"/>
        <family val="2"/>
        <scheme val="minor"/>
      </rPr>
      <t xml:space="preserve">დარბაზის მომსახურება ტექნიკური აღჭურვილობით: </t>
    </r>
    <r>
      <rPr>
        <sz val="10"/>
        <color rgb="FF002060"/>
        <rFont val="Calibri"/>
        <family val="2"/>
        <scheme val="minor"/>
      </rPr>
      <t xml:space="preserve">დარბაზში განლაგებული უნდა იყოს არანაკლებ 30 მაგიდა (ორ ადგილიანი), არანაკლებ 100 სკამით (განლაგება თეატრალური), გახმოვანების ტექნიკური აღჭურვილობით. ასევე,  ეკრანით და პროექტორით და  უკაბელო ინტერნეტის (WI -FI) უზრუნველყოფით.                                                                                                                                                  </t>
    </r>
    <r>
      <rPr>
        <b/>
        <u/>
        <sz val="10"/>
        <color rgb="FF002060"/>
        <rFont val="Calibri"/>
        <family val="2"/>
        <scheme val="minor"/>
      </rPr>
      <t xml:space="preserve"> ბ) ხსნადი ყავის, ჩაის და სასმელი წყლის პერმანენტული მომსახურება:</t>
    </r>
    <r>
      <rPr>
        <sz val="10"/>
        <color rgb="FF002060"/>
        <rFont val="Calibri"/>
        <family val="2"/>
        <scheme val="minor"/>
      </rPr>
      <t xml:space="preserve">  ყავის, ჩაის  და სასმელი წყლის ჭურჭელი. ასევე, ყავის,  ჩაის  და შაქრის ერთჯერადი პაკეტები და ორცხობილები. წყლის დისპანსერი ცივი და ადუღებული წყლით. სასურველია ყავის ავტომატური მადუღარა. </t>
    </r>
  </si>
  <si>
    <r>
      <rPr>
        <b/>
        <u/>
        <sz val="10"/>
        <color rgb="FF002060"/>
        <rFont val="Calibri"/>
        <family val="2"/>
        <scheme val="minor"/>
      </rPr>
      <t xml:space="preserve">ა) დარბაზის მომსახურება ტექნიკური აღჭურვილობით: </t>
    </r>
    <r>
      <rPr>
        <sz val="10"/>
        <color rgb="FF002060"/>
        <rFont val="Calibri"/>
        <family val="2"/>
        <scheme val="minor"/>
      </rPr>
      <t xml:space="preserve">დარბაზში განლაგებული უნდა იყოს არანაკლებ 30 მაგიდა (ორ ადგილიანი), არანაკლებ 100 სკამით (განლაგება თეატრალური), გახმოვანების ტექნიკური აღჭურვილობით. ასევე,  ეკრანით და პროექტორით და  უკაბელო ინტერნეტის (WI -FI) უზრუნველყოფით.                                                                                                                                                   </t>
    </r>
    <r>
      <rPr>
        <b/>
        <u/>
        <sz val="10"/>
        <color rgb="FF002060"/>
        <rFont val="Calibri"/>
        <family val="2"/>
        <scheme val="minor"/>
      </rPr>
      <t xml:space="preserve">ბ) ხსნადი ყავის, ჩაის და სასმელი წყლის პერმანენტული მომსახურება: </t>
    </r>
    <r>
      <rPr>
        <sz val="10"/>
        <color rgb="FF002060"/>
        <rFont val="Calibri"/>
        <family val="2"/>
        <scheme val="minor"/>
      </rPr>
      <t xml:space="preserve"> ყავის, ჩაის  და სასმელი წყლის ჭურჭელი. ასევე, ყავის,  ჩაის  და შაქრის ერთჯერადი პაკეტები და ორცხობილები. წყლის დისპანსერი ცივი და ადუღებული წყლით. სასურველია ყავის ავტომატური მადუღარა. </t>
    </r>
  </si>
  <si>
    <r>
      <rPr>
        <b/>
        <u/>
        <sz val="10"/>
        <color rgb="FF002060"/>
        <rFont val="Calibri"/>
        <family val="2"/>
        <scheme val="minor"/>
      </rPr>
      <t>DJ მომსახურება</t>
    </r>
    <r>
      <rPr>
        <sz val="10"/>
        <color rgb="FF002060"/>
        <rFont val="Calibri"/>
        <family val="2"/>
        <scheme val="minor"/>
      </rPr>
      <t xml:space="preserve"> DJ (საჭირო საკუთარი აპარატურით) - უზრუნველყოფს ღონისძიების ფონური მუსიკით გაფორმებას არანაკლებ 90 წუთი. მომსახურება ითვალისწინებს DJ -ის  (საჭირო საკუთარი აპარატურით) ჰონორარს.</t>
    </r>
  </si>
  <si>
    <r>
      <rPr>
        <b/>
        <u/>
        <sz val="10"/>
        <color rgb="FF002060"/>
        <rFont val="Calibri"/>
        <family val="2"/>
        <scheme val="minor"/>
      </rPr>
      <t xml:space="preserve">დისკოტეკის მოწყობა.   </t>
    </r>
    <r>
      <rPr>
        <sz val="10"/>
        <color rgb="FF002060"/>
        <rFont val="Calibri"/>
        <family val="2"/>
        <scheme val="minor"/>
      </rPr>
      <t>DJ (საჭირო საკუთარი აპარატურით) და ტორტის გაჭრის ღონისძიება. მომსახურება გულისხმობს  სასტუმროში 130 პერსონაზე იზოლირებული ფართს არანაკლებ კვმ. მომსახურების ხანგრძლივობა არანაკლებ 90 წუთი.</t>
    </r>
  </si>
  <si>
    <r>
      <rPr>
        <b/>
        <u/>
        <sz val="10"/>
        <color rgb="FF002060"/>
        <rFont val="Calibri"/>
        <family val="2"/>
        <scheme val="minor"/>
      </rPr>
      <t>ტორტი</t>
    </r>
    <r>
      <rPr>
        <b/>
        <sz val="10"/>
        <color rgb="FF002060"/>
        <rFont val="Calibri"/>
        <family val="2"/>
        <scheme val="minor"/>
      </rPr>
      <t xml:space="preserve">. </t>
    </r>
    <r>
      <rPr>
        <sz val="10"/>
        <color rgb="FF002060"/>
        <rFont val="Calibri"/>
        <family val="2"/>
        <scheme val="minor"/>
      </rPr>
      <t xml:space="preserve">მომსახურებაი ითვალისწიბნებს: 130 ადამიანზე გათვლილი მარციპანის ბრენდირებულ ტორტს, ხილის შიგთავსით, ზომებით: სიგრძე - 75 სმ, სიგანე - 60 სმ, სიმაღლე - 10 სმ.  მომსახურება ასევე ითვალისწინებს ტორტის დაჭრას და დაანაწილებას.  
</t>
    </r>
  </si>
  <si>
    <t>ბარ - რესტორნის და DJ მომსახურება</t>
  </si>
  <si>
    <t>ქ. თბილისი გასართობ ცენტრში გამგზავრება (კარტინგები ან აკვპარკი ან ჯინო პარკი). მომსახურება ითვალისწინებს მხოლოდ გასართობ ცენტრში დაშვების ბილეთების ღირებულებას.</t>
  </si>
  <si>
    <r>
      <t xml:space="preserve">ა) სასტუმრო N 1-ის ტერიტორიიდან მგზავრთა ტრანსპორტირება - </t>
    </r>
    <r>
      <rPr>
        <b/>
        <u/>
        <sz val="10"/>
        <color rgb="FFFF0000"/>
        <rFont val="Calibri"/>
        <family val="2"/>
        <scheme val="minor"/>
      </rPr>
      <t>დასავლეთ ან აღმოსავლეთ საქართველო 250 კლ მანძილზე</t>
    </r>
    <r>
      <rPr>
        <sz val="10"/>
        <color rgb="FF002060"/>
        <rFont val="Calibri"/>
        <family val="2"/>
        <scheme val="minor"/>
      </rPr>
      <t>.  ბ) შუალედში მგზავრთა ტრანსპორტირება კვების ობიექტის ტერიტორიაზე. გ) ტურის დასრულების შემდგომ მგზავრთა ტრანსპორტირება სასტუმრო N 1-ის ტერიტორიაზე.</t>
    </r>
  </si>
  <si>
    <t>გამგზავრება ექსკურსიაზე ქალაქგარეთ დასავლეთ ან აღმოსავლეთ საქართველო 250 კილომეტრი რადიუსით</t>
  </si>
  <si>
    <t xml:space="preserve">სადილი ქალაქგარეთ </t>
  </si>
  <si>
    <t xml:space="preserve">ღირშესანიშნაობების დათვალიერება ან  წყალტუბოს მუნიციპალიტეტის ტერიტორიაზე "პრომეთეს მღვიმე" ქუთაისის მუნიციპალიტეტი "ბაგრატის ტაძარი" ან სიღნაღის მუნიციპალიტეტის ტერიტორიაზე - ტურის შუალედში  „ტყუპების საღვინე სახლში ნაფარეულში“ (კახეთი, ნაფარეული) სამუზეუმო ტურისა და ღვინის დეგუსტაცის ღონისძიების უზრუნველყოფა. ბოდბე, </t>
  </si>
  <si>
    <t>ქალაქგარეთ ექსკურსია კულტურული პროგრამა. (პრომეთს მღვიმის ტური ან და „ტყუპების საღვინე სახლში ნაფარეულში“ სამუზეუმო ტურისა და ღვინის დეგუსტაცი) მომსახურება ითვალისწინებს სტუმრების ბილეთების და გიდის მომსახურებას ღირებულებას.</t>
  </si>
  <si>
    <t>მაგნიტი საქართველოს ხედებით</t>
  </si>
  <si>
    <t>საიმიჯო სუვენირი მაგნიტზე/მაგნიტურ  ლენტზე დამაგრებული (სიმაღლე 4-8  სმ და სიგანე 7-10 სმ. არაუმეტეს 60 გრ) სუვენირი (ვიზუალი შეთანხმებული უნდა იყოს შემსყიდველთან, სუვენირზე დატანილი უნდა იყოს საქართველოს სხვადასხვა დამახასიათებელი ნიშნები/ღირშესანიშაობები</t>
  </si>
  <si>
    <t xml:space="preserve">საქართველოს და თბილისის ინგლისურენოვანი  რუკა </t>
  </si>
  <si>
    <t>კატეგორია: ჯიბის დასაკეცი რუკა,  ენა: ინგლისური,    ზომა: სიმაღლე-60სმ, სიგანე-40სმ,   ქაღალდი: 100გრ. ლამინირებული, ბეჭდვა : სტამბური (ვიზუალი შეთანხმებული უნდა იყოს შემსყიდველთან)</t>
  </si>
  <si>
    <t>20 გვერდი, ყდა-250 გრ,4+0, შიგთავსი - 115 გრ. ცარცი,4+4, ზომა-21 სმ (სიმაღლე)*12-ზე,სტეპლერზე აკინძვით. (ვიზუალი შეთანხმებული უნდა იყოს შემსყიდველთან)</t>
  </si>
  <si>
    <t>CD დისკი , მუყაოს ბრენდირებული ჩასადებით, სიმღერების რაოდენობა 10-15 (ვიზუალი შეთანხმებული უნდა იყოს შემსყიდველთან)</t>
  </si>
  <si>
    <t>დელეგატის პალეტი საჭირო ტექნიკა და მასალები</t>
  </si>
  <si>
    <t>ფასები უნდა მოიცავდეს საქონლის/მომსახურების მოწოდებასთან დაკავშირებულ ყველა ხარჯს და კანონმდებლობით გათვალისწინებულ გადასახადებს.</t>
  </si>
  <si>
    <t xml:space="preserve">ინფორმატიკაში ევროპის მე-4 ახალგაზრდული ოლიმპიადის საზეიმო გახსნის ცერემონიალი; დავალება: პრეზენტაციის ქონთენთის შექმნა (შინაარსობრივი ნაწილი - საქართველოს წარდგენა და მონაწილე ქვეყნის გუნდების წარდგენა).  უნდა მოიცავდეს: ვიდეოქონტენტს (მონტაჟი), ინფოგრაფიკას და პრეზენტაციის ვიზუალების აწყობას. მთლიანი ქონტენტის ხანგძლივობა: არანაკლებ 40 წუთი. რეჟისორი, ინგლისურ ენოვანი წამყვანი. სცენოგრაფია, დეკორაციები, განათება, LED ეკრანი,  მუსიკალური გაფორმება: მუსიკალური რეპერტუარი ქართული ფოლკლორს სტილში. ქართული ცეკვისა და სიმღერის ანსამბლები „?“  არანაკლებ ოთხი ქართული სიმღერა.  არანაკლებ სამი ქართული ცეკვა. რეპერტუარი დამკვეთთან 20 დღით ადრე თანხმდება. საკონცერტო ნაწილი უნდა შეადგენდეს არანაკლებ 90 წუთს. </t>
  </si>
  <si>
    <t xml:space="preserve">ინფორმატიკაში ევროპის მე-4 ახალგაზრდული ოლიმპიადის დახურვა დაჯილდოვების ცერემონიალი; დავალება: პრეზენტაციის ქონთენთის შექმნა (შინაარსობრივი ნაწილი ფესტივალის, გამარჯვებულების დაჯილდოვება და პრიზების გადაცემის ცერემონია);  უნდა მოიცავდეს: ვიდეოქონტენტს (მონტაჟი), ინფოგრაფიკას და პრეზენტაციის ვიზუალების აწყობას. მთლიანი ქონტენტის ხანგძლივობა: არანაკლებ 40 წუთი. რეჟისორი, ინგლისურ ენოვანი წამყვანი. სცენოგრაფია, დეკორაციები, განათება, LED ეკრანი,  მუსიკალური გაფორმება: მუსიკალური რეპერტუარი: მუსიკალური ბენდი - მუსიკალური რეპერტუარი პოპ-სტილში უნდა იყოს, სიმღერების ჩამონათვალში აუცილებლად უნდა შედიოდეს არანაკლებ ხუთი ქართული  და  არანაკლებ სამი უცხოენოვანი მსოფლიო ჰიტი (ცოცხალი არანჟირება ბენდის მიერ) .  რეპერტუარი დამკვეთთან 20 დღით ადრე თანხმდება. საკონცერტო ნაწილი უნდა შეადგენდეს არანაკლებ 90 წუთს. </t>
  </si>
  <si>
    <r>
      <rPr>
        <b/>
        <u/>
        <sz val="10"/>
        <color rgb="FF002060"/>
        <rFont val="Calibri"/>
        <family val="2"/>
        <scheme val="minor"/>
      </rPr>
      <t xml:space="preserve">სადილი ქალაქგარეთ. </t>
    </r>
    <r>
      <rPr>
        <sz val="10"/>
        <color rgb="FF002060"/>
        <rFont val="Calibri"/>
        <family val="2"/>
        <scheme val="minor"/>
      </rPr>
      <t>მიმწოდებელმა უნდა უზრუნველყოს: საკვევბი რაციონი მდიდარი უნდა იყოს ცილებითა და ვიტამინებით, უნდა შედიოდეს</t>
    </r>
    <r>
      <rPr>
        <b/>
        <sz val="10"/>
        <color rgb="FF002060"/>
        <rFont val="Calibri"/>
        <family val="2"/>
        <scheme val="minor"/>
      </rPr>
      <t xml:space="preserve"> </t>
    </r>
    <r>
      <rPr>
        <b/>
        <u/>
        <sz val="10"/>
        <color rgb="FF002060"/>
        <rFont val="Calibri"/>
        <family val="2"/>
        <scheme val="minor"/>
      </rPr>
      <t>ქათმის ან საქონლის ხორცის კერძი</t>
    </r>
    <r>
      <rPr>
        <sz val="10"/>
        <color rgb="FF002060"/>
        <rFont val="Calibri"/>
        <family val="2"/>
        <scheme val="minor"/>
      </rPr>
      <t>, კარტოფილის, მაკარონის ან წიწიბურის გარნირით. ასევე, უნდა შეიცავდეს ბოსტნეულის სალათს, ხილსა და ნატურალურ წვენს. დასაშვებია შვედური მაგიდა.</t>
    </r>
  </si>
  <si>
    <r>
      <rPr>
        <b/>
        <u/>
        <sz val="10"/>
        <color rgb="FF002060"/>
        <rFont val="Calibri"/>
        <family val="2"/>
        <scheme val="minor"/>
      </rPr>
      <t xml:space="preserve">სადილი გასართობ ცენტრში. </t>
    </r>
    <r>
      <rPr>
        <sz val="10"/>
        <color rgb="FF002060"/>
        <rFont val="Calibri"/>
        <family val="2"/>
        <scheme val="minor"/>
      </rPr>
      <t>მიმწოდებელმა უნდა უზრუნველყოს:  საკვევბი რაციონი მდიდარი უნდა იყოს ცილებითა და ვიტამინებით, უნდა შედიოდეს</t>
    </r>
    <r>
      <rPr>
        <b/>
        <u/>
        <sz val="10"/>
        <color rgb="FF002060"/>
        <rFont val="Calibri"/>
        <family val="2"/>
        <scheme val="minor"/>
      </rPr>
      <t xml:space="preserve"> ქათმის ან საქონლის ხორცის კერძი,</t>
    </r>
    <r>
      <rPr>
        <sz val="10"/>
        <color rgb="FF002060"/>
        <rFont val="Calibri"/>
        <family val="2"/>
        <scheme val="minor"/>
      </rPr>
      <t xml:space="preserve"> კარტოფილის, მაკარონის ან წიწიბურის გარნირით. ასევე, უნდა შეიცავდეს ბოსტნეულის სალათს, ხილსა და ნატურალურ წვენს. დასაშვებია შვედური მაგიდა.</t>
    </r>
  </si>
  <si>
    <r>
      <t xml:space="preserve">მიმწოდებელმა უნდა უზრუნველყოს: საკვევბი რაციონი მდიდარი უნდა იყოს ცილებითა და ვიტამინებით, უნდა შედიოდეს </t>
    </r>
    <r>
      <rPr>
        <u/>
        <sz val="10"/>
        <color rgb="FF002060"/>
        <rFont val="Calibri"/>
        <family val="2"/>
        <scheme val="minor"/>
      </rPr>
      <t>ქათმის ან საქონლის ხორცის კერძი</t>
    </r>
    <r>
      <rPr>
        <sz val="10"/>
        <color rgb="FF002060"/>
        <rFont val="Calibri"/>
        <family val="2"/>
        <scheme val="minor"/>
      </rPr>
      <t>, კარტოფილის, მაკარონის ან წიწიბურის გარნირით. ასევე, უნდა შეიცავდეს ბოსტნეულის სალათს, ხილსა და ნატურალურ წვენს.</t>
    </r>
  </si>
  <si>
    <t>გახსნის და დახურვის ცერემონიალის სრული გადაღება. ყოველდღიურად ვიდეო კოლაჟისთვის ვიდეო გადაღება. არანაკლებ 5 წუთიანი ვიდეო კოლაჟი დღის საყურადღებო ამბების შესახებ. არანაკლებ ყოველდღე 50 ფოტოს გადაღება. ლოკაციები შემსყიდველთან შეთანხმებით. ფოტო და ვიდეო მასალით დახურვის ცერემონიისათვის სლაიდ შოუს დამზადება;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</si>
</sst>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5" formatCode="_(* #,##0_);_(* \(#,##0\);_(* &quot;-&quot;??_);_(@_)"/>
    <numFmt numFmtId="166" formatCode="_-* #,##0.00\ [$₾-437]_-;\-* #,##0.00\ [$₾-437]_-;_-* &quot;-&quot;??\ [$₾-437]_-;_-@_-"/>
    <numFmt numFmtId="167" formatCode="[$-409]d\-mmm;@"/>
    <numFmt numFmtId="168" formatCode="_([$GEL]\ * #,##0.00_);_([$GEL]\ * \(#,##0.00\);_([$GEL]\ * &quot;-&quot;??_);_(@_)"/>
    <numFmt numFmtId="170" formatCode="[$-F400]h:mm:ss\ AM/PM"/>
  </numFmts>
  <fonts count="35" x14ac:knownFonts="1">
    <font>
      <sz val="9"/>
      <color theme="1"/>
      <name val="Calibri"/>
      <family val="2"/>
      <scheme val="minor"/>
    </font>
    <font>
      <sz val="9"/>
      <color theme="1"/>
      <name val="Calibri"/>
      <family val="2"/>
      <scheme val="minor"/>
    </font>
    <font>
      <sz val="10"/>
      <color theme="1"/>
      <name val="Calibri"/>
      <family val="2"/>
      <scheme val="minor"/>
    </font>
    <font>
      <sz val="10"/>
      <name val="Arial"/>
      <family val="2"/>
    </font>
    <font>
      <sz val="10"/>
      <name val="Arial Cyr"/>
      <charset val="204"/>
    </font>
    <font>
      <u val="singleAccounting"/>
      <sz val="10"/>
      <color theme="1"/>
      <name val="Calibri"/>
      <family val="2"/>
      <scheme val="minor"/>
    </font>
    <font>
      <sz val="10"/>
      <color rgb="FFFF0000"/>
      <name val="Calibri"/>
      <family val="2"/>
      <scheme val="minor"/>
    </font>
    <font>
      <sz val="8"/>
      <name val="Calibri"/>
      <family val="2"/>
    </font>
    <font>
      <b/>
      <sz val="10"/>
      <color theme="0"/>
      <name val="Calibri"/>
      <family val="2"/>
      <scheme val="minor"/>
    </font>
    <font>
      <sz val="10"/>
      <color rgb="FF002060"/>
      <name val="Calibri"/>
      <family val="2"/>
      <scheme val="minor"/>
    </font>
    <font>
      <sz val="8"/>
      <color rgb="FF002060"/>
      <name val="Calibri"/>
      <family val="2"/>
      <scheme val="minor"/>
    </font>
    <font>
      <sz val="10"/>
      <color rgb="FF002060"/>
      <name val="Calibri"/>
      <family val="2"/>
    </font>
    <font>
      <b/>
      <sz val="10"/>
      <color rgb="FF002060"/>
      <name val="Calibri"/>
      <family val="2"/>
      <scheme val="minor"/>
    </font>
    <font>
      <u val="singleAccounting"/>
      <sz val="10"/>
      <color rgb="FF002060"/>
      <name val="Calibri"/>
      <family val="2"/>
      <scheme val="minor"/>
    </font>
    <font>
      <sz val="11"/>
      <color rgb="FF002060"/>
      <name val="Calibri"/>
      <family val="2"/>
      <scheme val="minor"/>
    </font>
    <font>
      <b/>
      <sz val="12"/>
      <color rgb="FF002060"/>
      <name val="Calibri"/>
      <family val="2"/>
      <scheme val="minor"/>
    </font>
    <font>
      <b/>
      <sz val="12"/>
      <color rgb="FFFF0000"/>
      <name val="Calibri"/>
      <family val="2"/>
      <scheme val="minor"/>
    </font>
    <font>
      <b/>
      <sz val="11"/>
      <color rgb="FF002060"/>
      <name val="Calibri"/>
      <family val="2"/>
      <scheme val="minor"/>
    </font>
    <font>
      <sz val="11"/>
      <color rgb="FF002060"/>
      <name val="Calibri"/>
      <family val="2"/>
      <charset val="204"/>
      <scheme val="minor"/>
    </font>
    <font>
      <b/>
      <sz val="11"/>
      <color rgb="FF002060"/>
      <name val="Arial"/>
      <family val="2"/>
    </font>
    <font>
      <b/>
      <u/>
      <sz val="10"/>
      <color rgb="FF002060"/>
      <name val="Calibri"/>
      <family val="2"/>
      <scheme val="minor"/>
    </font>
    <font>
      <b/>
      <u/>
      <sz val="12"/>
      <color rgb="FF002060"/>
      <name val="Calibri"/>
      <family val="2"/>
      <scheme val="minor"/>
    </font>
    <font>
      <sz val="10"/>
      <color theme="1"/>
      <name val="Sylfaen"/>
      <family val="1"/>
      <charset val="204"/>
    </font>
    <font>
      <b/>
      <u/>
      <sz val="10"/>
      <color rgb="FFFF0000"/>
      <name val="Calibri"/>
      <family val="2"/>
      <scheme val="minor"/>
    </font>
    <font>
      <sz val="10.5"/>
      <color rgb="FF222222"/>
      <name val="Calibri"/>
      <family val="2"/>
      <scheme val="minor"/>
    </font>
    <font>
      <sz val="12"/>
      <color rgb="FF002060"/>
      <name val="Calibri"/>
      <family val="2"/>
      <scheme val="minor"/>
    </font>
    <font>
      <b/>
      <sz val="8"/>
      <color rgb="FF002060"/>
      <name val="Calibri"/>
      <family val="2"/>
      <scheme val="minor"/>
    </font>
    <font>
      <b/>
      <u/>
      <sz val="8"/>
      <color rgb="FF002060"/>
      <name val="Calibri"/>
      <family val="2"/>
      <scheme val="minor"/>
    </font>
    <font>
      <b/>
      <u/>
      <sz val="11"/>
      <color rgb="FF002060"/>
      <name val="Calibri"/>
      <family val="2"/>
      <scheme val="minor"/>
    </font>
    <font>
      <sz val="8"/>
      <color rgb="FF002060"/>
      <name val="Sylfaen"/>
      <family val="1"/>
    </font>
    <font>
      <u val="singleAccounting"/>
      <sz val="8"/>
      <color rgb="FF002060"/>
      <name val="Calibri"/>
      <family val="2"/>
      <scheme val="minor"/>
    </font>
    <font>
      <sz val="10"/>
      <color rgb="FF002060"/>
      <name val="Sylfaen"/>
      <family val="1"/>
    </font>
    <font>
      <sz val="10"/>
      <color rgb="FF002060"/>
      <name val="Times New Roman"/>
      <family val="1"/>
    </font>
    <font>
      <sz val="8"/>
      <color rgb="FFFF0000"/>
      <name val="Calibri"/>
      <family val="2"/>
      <scheme val="minor"/>
    </font>
    <font>
      <u/>
      <sz val="10"/>
      <color rgb="FF00206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rgb="FF00B0F0"/>
        <bgColor indexed="64"/>
      </patternFill>
    </fill>
    <fill>
      <patternFill patternType="solid">
        <fgColor rgb="FFD9F0FF"/>
        <bgColor indexed="64"/>
      </patternFill>
    </fill>
    <fill>
      <patternFill patternType="solid">
        <fgColor rgb="FF8BD0FF"/>
        <bgColor indexed="64"/>
      </patternFill>
    </fill>
  </fills>
  <borders count="62">
    <border>
      <left/>
      <right/>
      <top/>
      <bottom/>
      <diagonal/>
    </border>
    <border>
      <left style="thin">
        <color rgb="FF00B0F0"/>
      </left>
      <right style="thin">
        <color rgb="FF00B0F0"/>
      </right>
      <top style="thin">
        <color rgb="FF00B0F0"/>
      </top>
      <bottom style="thin">
        <color rgb="FF00B0F0"/>
      </bottom>
      <diagonal/>
    </border>
    <border>
      <left style="thin">
        <color rgb="FF00B0F0"/>
      </left>
      <right style="thin">
        <color rgb="FF00B0F0"/>
      </right>
      <top/>
      <bottom style="thin">
        <color rgb="FF00B0F0"/>
      </bottom>
      <diagonal/>
    </border>
    <border>
      <left style="medium">
        <color rgb="FF00B0F0"/>
      </left>
      <right style="thin">
        <color rgb="FF00B0F0"/>
      </right>
      <top style="medium">
        <color rgb="FF00B0F0"/>
      </top>
      <bottom style="thin">
        <color rgb="FF00B0F0"/>
      </bottom>
      <diagonal/>
    </border>
    <border>
      <left style="thin">
        <color rgb="FF00B0F0"/>
      </left>
      <right style="thin">
        <color rgb="FF00B0F0"/>
      </right>
      <top style="medium">
        <color rgb="FF00B0F0"/>
      </top>
      <bottom style="thin">
        <color rgb="FF00B0F0"/>
      </bottom>
      <diagonal/>
    </border>
    <border>
      <left style="thin">
        <color rgb="FF00B0F0"/>
      </left>
      <right style="medium">
        <color rgb="FF00B0F0"/>
      </right>
      <top style="medium">
        <color rgb="FF00B0F0"/>
      </top>
      <bottom style="thin">
        <color rgb="FF00B0F0"/>
      </bottom>
      <diagonal/>
    </border>
    <border>
      <left style="medium">
        <color rgb="FF00B0F0"/>
      </left>
      <right style="thin">
        <color rgb="FF00B0F0"/>
      </right>
      <top style="thin">
        <color rgb="FF00B0F0"/>
      </top>
      <bottom style="medium">
        <color rgb="FF00B0F0"/>
      </bottom>
      <diagonal/>
    </border>
    <border>
      <left style="thin">
        <color rgb="FF00B0F0"/>
      </left>
      <right style="thin">
        <color rgb="FF00B0F0"/>
      </right>
      <top style="thin">
        <color rgb="FF00B0F0"/>
      </top>
      <bottom style="medium">
        <color rgb="FF00B0F0"/>
      </bottom>
      <diagonal/>
    </border>
    <border>
      <left style="thin">
        <color rgb="FF00B0F0"/>
      </left>
      <right style="medium">
        <color rgb="FF00B0F0"/>
      </right>
      <top style="thin">
        <color rgb="FF00B0F0"/>
      </top>
      <bottom style="medium">
        <color rgb="FF00B0F0"/>
      </bottom>
      <diagonal/>
    </border>
    <border>
      <left/>
      <right style="thin">
        <color rgb="FF00B0F0"/>
      </right>
      <top style="medium">
        <color rgb="FF00B0F0"/>
      </top>
      <bottom style="thin">
        <color rgb="FF00B0F0"/>
      </bottom>
      <diagonal/>
    </border>
    <border>
      <left/>
      <right style="thin">
        <color rgb="FF00B0F0"/>
      </right>
      <top style="thin">
        <color rgb="FF00B0F0"/>
      </top>
      <bottom style="medium">
        <color rgb="FF00B0F0"/>
      </bottom>
      <diagonal/>
    </border>
    <border>
      <left style="thin">
        <color rgb="FF00B0F0"/>
      </left>
      <right style="thin">
        <color rgb="FF00B0F0"/>
      </right>
      <top style="thin">
        <color rgb="FF00B0F0"/>
      </top>
      <bottom/>
      <diagonal/>
    </border>
    <border>
      <left style="medium">
        <color rgb="FF00B0F0"/>
      </left>
      <right style="thin">
        <color rgb="FF00B0F0"/>
      </right>
      <top style="thin">
        <color rgb="FF00B0F0"/>
      </top>
      <bottom style="thin">
        <color rgb="FF00B0F0"/>
      </bottom>
      <diagonal/>
    </border>
    <border>
      <left style="thin">
        <color rgb="FF00B0F0"/>
      </left>
      <right style="medium">
        <color rgb="FF00B0F0"/>
      </right>
      <top style="thin">
        <color rgb="FF00B0F0"/>
      </top>
      <bottom style="thin">
        <color rgb="FF00B0F0"/>
      </bottom>
      <diagonal/>
    </border>
    <border>
      <left style="medium">
        <color rgb="FF00B0F0"/>
      </left>
      <right style="thin">
        <color rgb="FF00B0F0"/>
      </right>
      <top style="thin">
        <color rgb="FF00B0F0"/>
      </top>
      <bottom/>
      <diagonal/>
    </border>
    <border>
      <left style="thin">
        <color rgb="FF00B0F0"/>
      </left>
      <right style="medium">
        <color rgb="FF00B0F0"/>
      </right>
      <top style="thin">
        <color rgb="FF00B0F0"/>
      </top>
      <bottom/>
      <diagonal/>
    </border>
    <border>
      <left/>
      <right style="thin">
        <color rgb="FF00B0F0"/>
      </right>
      <top style="thin">
        <color rgb="FF00B0F0"/>
      </top>
      <bottom/>
      <diagonal/>
    </border>
    <border>
      <left style="medium">
        <color rgb="FF00B0F0"/>
      </left>
      <right style="thin">
        <color rgb="FF00B0F0"/>
      </right>
      <top style="medium">
        <color rgb="FF00B0F0"/>
      </top>
      <bottom style="medium">
        <color rgb="FF00B0F0"/>
      </bottom>
      <diagonal/>
    </border>
    <border>
      <left style="thin">
        <color rgb="FF00B0F0"/>
      </left>
      <right style="thin">
        <color rgb="FF00B0F0"/>
      </right>
      <top style="medium">
        <color rgb="FF00B0F0"/>
      </top>
      <bottom style="medium">
        <color rgb="FF00B0F0"/>
      </bottom>
      <diagonal/>
    </border>
    <border>
      <left style="thin">
        <color rgb="FF00B0F0"/>
      </left>
      <right style="medium">
        <color rgb="FF00B0F0"/>
      </right>
      <top style="medium">
        <color rgb="FF00B0F0"/>
      </top>
      <bottom style="medium">
        <color rgb="FF00B0F0"/>
      </bottom>
      <diagonal/>
    </border>
    <border>
      <left style="thin">
        <color rgb="FF00B0F0"/>
      </left>
      <right/>
      <top style="medium">
        <color rgb="FF00B0F0"/>
      </top>
      <bottom style="medium">
        <color rgb="FF00B0F0"/>
      </bottom>
      <diagonal/>
    </border>
    <border>
      <left/>
      <right/>
      <top style="medium">
        <color rgb="FF00B0F0"/>
      </top>
      <bottom style="medium">
        <color rgb="FF00B0F0"/>
      </bottom>
      <diagonal/>
    </border>
    <border>
      <left/>
      <right style="thin">
        <color rgb="FF00B0F0"/>
      </right>
      <top style="medium">
        <color rgb="FF00B0F0"/>
      </top>
      <bottom style="medium">
        <color rgb="FF00B0F0"/>
      </bottom>
      <diagonal/>
    </border>
    <border>
      <left/>
      <right/>
      <top style="medium">
        <color rgb="FF00B0F0"/>
      </top>
      <bottom/>
      <diagonal/>
    </border>
    <border>
      <left style="thin">
        <color rgb="FF00B0F0"/>
      </left>
      <right style="thin">
        <color rgb="FF00B0F0"/>
      </right>
      <top style="medium">
        <color rgb="FF00B0F0"/>
      </top>
      <bottom/>
      <diagonal/>
    </border>
    <border>
      <left style="thin">
        <color rgb="FF00B0F0"/>
      </left>
      <right style="thin">
        <color rgb="FF00B0F0"/>
      </right>
      <top/>
      <bottom style="medium">
        <color rgb="FF00B0F0"/>
      </bottom>
      <diagonal/>
    </border>
    <border>
      <left style="medium">
        <color rgb="FF00B0F0"/>
      </left>
      <right style="thin">
        <color rgb="FF00B0F0"/>
      </right>
      <top/>
      <bottom style="medium">
        <color rgb="FF00B0F0"/>
      </bottom>
      <diagonal/>
    </border>
    <border>
      <left style="thin">
        <color rgb="FF00B0F0"/>
      </left>
      <right style="medium">
        <color rgb="FF00B0F0"/>
      </right>
      <top/>
      <bottom style="medium">
        <color rgb="FF00B0F0"/>
      </bottom>
      <diagonal/>
    </border>
    <border>
      <left style="medium">
        <color rgb="FF00B0F0"/>
      </left>
      <right/>
      <top style="medium">
        <color rgb="FF00B0F0"/>
      </top>
      <bottom/>
      <diagonal/>
    </border>
    <border>
      <left/>
      <right style="medium">
        <color rgb="FF00B0F0"/>
      </right>
      <top style="medium">
        <color rgb="FF00B0F0"/>
      </top>
      <bottom/>
      <diagonal/>
    </border>
    <border>
      <left style="medium">
        <color rgb="FF00B0F0"/>
      </left>
      <right/>
      <top/>
      <bottom style="medium">
        <color rgb="FF00B0F0"/>
      </bottom>
      <diagonal/>
    </border>
    <border>
      <left/>
      <right/>
      <top/>
      <bottom style="medium">
        <color rgb="FF00B0F0"/>
      </bottom>
      <diagonal/>
    </border>
    <border>
      <left/>
      <right style="medium">
        <color rgb="FF00B0F0"/>
      </right>
      <top/>
      <bottom style="medium">
        <color rgb="FF00B0F0"/>
      </bottom>
      <diagonal/>
    </border>
    <border>
      <left style="thin">
        <color rgb="FF00B0F0"/>
      </left>
      <right/>
      <top style="medium">
        <color rgb="FF00B0F0"/>
      </top>
      <bottom style="thin">
        <color rgb="FF00B0F0"/>
      </bottom>
      <diagonal/>
    </border>
    <border>
      <left style="thin">
        <color rgb="FF00B0F0"/>
      </left>
      <right/>
      <top style="thin">
        <color rgb="FF00B0F0"/>
      </top>
      <bottom style="medium">
        <color rgb="FF00B0F0"/>
      </bottom>
      <diagonal/>
    </border>
    <border>
      <left style="thin">
        <color rgb="FF00B0F0"/>
      </left>
      <right/>
      <top/>
      <bottom/>
      <diagonal/>
    </border>
    <border>
      <left style="medium">
        <color rgb="FF00B0F0"/>
      </left>
      <right/>
      <top style="medium">
        <color rgb="FF00B0F0"/>
      </top>
      <bottom style="thin">
        <color rgb="FF00B0F0"/>
      </bottom>
      <diagonal/>
    </border>
    <border>
      <left style="medium">
        <color rgb="FF00B0F0"/>
      </left>
      <right/>
      <top style="thin">
        <color rgb="FF00B0F0"/>
      </top>
      <bottom style="medium">
        <color rgb="FF00B0F0"/>
      </bottom>
      <diagonal/>
    </border>
    <border>
      <left style="medium">
        <color rgb="FF00B0F0"/>
      </left>
      <right style="thin">
        <color rgb="FF00B0F0"/>
      </right>
      <top/>
      <bottom style="thin">
        <color rgb="FF00B0F0"/>
      </bottom>
      <diagonal/>
    </border>
    <border>
      <left style="thin">
        <color rgb="FF00B0F0"/>
      </left>
      <right style="medium">
        <color rgb="FF00B0F0"/>
      </right>
      <top/>
      <bottom style="thin">
        <color rgb="FF00B0F0"/>
      </bottom>
      <diagonal/>
    </border>
    <border>
      <left style="medium">
        <color rgb="FF00B0F0"/>
      </left>
      <right style="thin">
        <color rgb="FF00B0F0"/>
      </right>
      <top style="medium">
        <color rgb="FF00B0F0"/>
      </top>
      <bottom/>
      <diagonal/>
    </border>
    <border>
      <left style="thin">
        <color rgb="FF00B0F0"/>
      </left>
      <right style="medium">
        <color rgb="FF00B0F0"/>
      </right>
      <top style="medium">
        <color rgb="FF00B0F0"/>
      </top>
      <bottom/>
      <diagonal/>
    </border>
    <border>
      <left style="thin">
        <color rgb="FF00B0F0"/>
      </left>
      <right style="thin">
        <color rgb="FF00B0F0"/>
      </right>
      <top/>
      <bottom/>
      <diagonal/>
    </border>
    <border>
      <left/>
      <right style="thin">
        <color rgb="FF00B0F0"/>
      </right>
      <top/>
      <bottom style="medium">
        <color rgb="FF00B0F0"/>
      </bottom>
      <diagonal/>
    </border>
    <border>
      <left style="medium">
        <color rgb="FF00B0F0"/>
      </left>
      <right style="medium">
        <color rgb="FF00B0F0"/>
      </right>
      <top style="medium">
        <color rgb="FF00B0F0"/>
      </top>
      <bottom style="medium">
        <color rgb="FF00B0F0"/>
      </bottom>
      <diagonal/>
    </border>
    <border>
      <left style="medium">
        <color rgb="FF00B0F0"/>
      </left>
      <right style="thin">
        <color rgb="FF00B0F0"/>
      </right>
      <top/>
      <bottom/>
      <diagonal/>
    </border>
    <border>
      <left style="medium">
        <color rgb="FF00B0F0"/>
      </left>
      <right/>
      <top style="medium">
        <color rgb="FF00B0F0"/>
      </top>
      <bottom style="medium">
        <color rgb="FF00B0F0"/>
      </bottom>
      <diagonal/>
    </border>
    <border>
      <left/>
      <right style="medium">
        <color rgb="FF00B0F0"/>
      </right>
      <top style="medium">
        <color rgb="FF00B0F0"/>
      </top>
      <bottom style="medium">
        <color rgb="FF00B0F0"/>
      </bottom>
      <diagonal/>
    </border>
    <border>
      <left style="thin">
        <color rgb="FF00B0F0"/>
      </left>
      <right/>
      <top style="thin">
        <color rgb="FF00B0F0"/>
      </top>
      <bottom style="thin">
        <color rgb="FF00B0F0"/>
      </bottom>
      <diagonal/>
    </border>
    <border>
      <left/>
      <right/>
      <top style="thin">
        <color rgb="FF00B0F0"/>
      </top>
      <bottom style="thin">
        <color rgb="FF00B0F0"/>
      </bottom>
      <diagonal/>
    </border>
    <border>
      <left/>
      <right style="thin">
        <color rgb="FF00B0F0"/>
      </right>
      <top style="thin">
        <color rgb="FF00B0F0"/>
      </top>
      <bottom style="thin">
        <color rgb="FF00B0F0"/>
      </bottom>
      <diagonal/>
    </border>
    <border>
      <left/>
      <right/>
      <top style="thin">
        <color rgb="FF00B0F0"/>
      </top>
      <bottom/>
      <diagonal/>
    </border>
    <border>
      <left/>
      <right style="thin">
        <color rgb="FF00B0F0"/>
      </right>
      <top/>
      <bottom style="thin">
        <color rgb="FF00B0F0"/>
      </bottom>
      <diagonal/>
    </border>
    <border>
      <left style="thin">
        <color rgb="FF00B0F0"/>
      </left>
      <right/>
      <top/>
      <bottom style="thin">
        <color rgb="FF00B0F0"/>
      </bottom>
      <diagonal/>
    </border>
    <border>
      <left style="thin">
        <color rgb="FF00B0F0"/>
      </left>
      <right/>
      <top style="thin">
        <color rgb="FF00B0F0"/>
      </top>
      <bottom/>
      <diagonal/>
    </border>
    <border>
      <left/>
      <right/>
      <top style="medium">
        <color rgb="FF00B0F0"/>
      </top>
      <bottom style="thin">
        <color rgb="FF00B0F0"/>
      </bottom>
      <diagonal/>
    </border>
    <border>
      <left/>
      <right style="thin">
        <color rgb="FF00B0F0"/>
      </right>
      <top style="medium">
        <color rgb="FF00B0F0"/>
      </top>
      <bottom/>
      <diagonal/>
    </border>
    <border>
      <left style="thin">
        <color rgb="FF00B0F0"/>
      </left>
      <right/>
      <top style="medium">
        <color rgb="FF00B0F0"/>
      </top>
      <bottom/>
      <diagonal/>
    </border>
    <border>
      <left style="thin">
        <color rgb="FF00B0F0"/>
      </left>
      <right/>
      <top/>
      <bottom style="medium">
        <color rgb="FF00B0F0"/>
      </bottom>
      <diagonal/>
    </border>
    <border>
      <left style="medium">
        <color rgb="FF00B0F0"/>
      </left>
      <right style="hair">
        <color indexed="64"/>
      </right>
      <top style="medium">
        <color rgb="FF00B0F0"/>
      </top>
      <bottom/>
      <diagonal/>
    </border>
    <border>
      <left style="hair">
        <color indexed="64"/>
      </left>
      <right style="hair">
        <color indexed="64"/>
      </right>
      <top style="medium">
        <color rgb="FF00B0F0"/>
      </top>
      <bottom/>
      <diagonal/>
    </border>
    <border>
      <left style="hair">
        <color indexed="64"/>
      </left>
      <right style="medium">
        <color rgb="FF00B0F0"/>
      </right>
      <top style="medium">
        <color rgb="FF00B0F0"/>
      </top>
      <bottom/>
      <diagonal/>
    </border>
  </borders>
  <cellStyleXfs count="5">
    <xf numFmtId="0" fontId="0" fillId="0" borderId="0"/>
    <xf numFmtId="44" fontId="1" fillId="0" borderId="0" applyFont="0" applyFill="0" applyBorder="0" applyAlignment="0" applyProtection="0"/>
    <xf numFmtId="43" fontId="1" fillId="0" borderId="0" applyFont="0" applyFill="0" applyBorder="0" applyAlignment="0" applyProtection="0"/>
    <xf numFmtId="0" fontId="3" fillId="0" borderId="0"/>
    <xf numFmtId="0" fontId="4" fillId="0" borderId="0"/>
  </cellStyleXfs>
  <cellXfs count="391">
    <xf numFmtId="0" fontId="0" fillId="0" borderId="0" xfId="0"/>
    <xf numFmtId="0" fontId="9" fillId="0" borderId="0" xfId="0" applyFont="1" applyProtection="1"/>
    <xf numFmtId="0" fontId="9" fillId="0" borderId="0" xfId="0" applyFont="1" applyFill="1" applyProtection="1"/>
    <xf numFmtId="0" fontId="10" fillId="0" borderId="4" xfId="0" applyFont="1" applyBorder="1" applyAlignment="1" applyProtection="1">
      <alignment vertical="center" wrapText="1"/>
    </xf>
    <xf numFmtId="0" fontId="10" fillId="0" borderId="7" xfId="0" applyFont="1" applyBorder="1" applyAlignment="1" applyProtection="1">
      <alignment vertical="center" wrapText="1"/>
    </xf>
    <xf numFmtId="0" fontId="9" fillId="0" borderId="0" xfId="0" applyFont="1" applyAlignment="1" applyProtection="1">
      <alignment vertical="center"/>
    </xf>
    <xf numFmtId="168" fontId="9" fillId="0" borderId="0" xfId="0" applyNumberFormat="1" applyFont="1" applyAlignment="1" applyProtection="1">
      <alignment vertical="center"/>
    </xf>
    <xf numFmtId="0" fontId="12" fillId="5" borderId="17" xfId="0" applyFont="1" applyFill="1" applyBorder="1" applyAlignment="1" applyProtection="1">
      <alignment vertical="center"/>
    </xf>
    <xf numFmtId="0" fontId="12" fillId="5" borderId="18" xfId="0" applyFont="1" applyFill="1" applyBorder="1" applyAlignment="1" applyProtection="1">
      <alignment vertical="center"/>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0" fontId="9" fillId="0" borderId="0" xfId="0" applyFont="1" applyBorder="1" applyAlignment="1" applyProtection="1">
      <alignment vertical="center"/>
    </xf>
    <xf numFmtId="166" fontId="9" fillId="0" borderId="0" xfId="0" applyNumberFormat="1" applyFont="1" applyBorder="1" applyAlignment="1" applyProtection="1">
      <alignment vertical="center"/>
    </xf>
    <xf numFmtId="0" fontId="9" fillId="0" borderId="0" xfId="0" applyFont="1" applyBorder="1" applyAlignment="1" applyProtection="1">
      <alignment horizontal="left" vertical="center"/>
    </xf>
    <xf numFmtId="0" fontId="9" fillId="0" borderId="0" xfId="0" applyFont="1" applyFill="1" applyBorder="1" applyAlignment="1" applyProtection="1">
      <alignment horizontal="center" vertical="center"/>
    </xf>
    <xf numFmtId="2" fontId="9" fillId="0" borderId="0" xfId="0" applyNumberFormat="1" applyFont="1" applyBorder="1" applyAlignment="1" applyProtection="1">
      <alignment vertical="center"/>
    </xf>
    <xf numFmtId="43" fontId="9" fillId="0" borderId="0" xfId="2" applyFont="1" applyProtection="1"/>
    <xf numFmtId="49" fontId="9" fillId="0" borderId="0" xfId="0" applyNumberFormat="1" applyFont="1" applyBorder="1" applyAlignment="1" applyProtection="1">
      <alignment vertical="center"/>
    </xf>
    <xf numFmtId="49" fontId="13" fillId="0" borderId="0" xfId="0" applyNumberFormat="1" applyFont="1" applyFill="1" applyBorder="1" applyAlignment="1" applyProtection="1">
      <alignment vertical="center"/>
    </xf>
    <xf numFmtId="49" fontId="9" fillId="0" borderId="0" xfId="0" applyNumberFormat="1" applyFont="1" applyProtection="1"/>
    <xf numFmtId="43" fontId="12" fillId="0" borderId="0" xfId="2" applyFont="1" applyProtection="1"/>
    <xf numFmtId="2" fontId="9" fillId="0" borderId="0" xfId="0" applyNumberFormat="1" applyFont="1" applyProtection="1"/>
    <xf numFmtId="49" fontId="9" fillId="0" borderId="0" xfId="0" applyNumberFormat="1" applyFont="1" applyAlignment="1" applyProtection="1">
      <alignment vertical="center"/>
    </xf>
    <xf numFmtId="0" fontId="9" fillId="0" borderId="0" xfId="0" applyFont="1" applyAlignment="1" applyProtection="1">
      <alignment horizontal="center"/>
    </xf>
    <xf numFmtId="0" fontId="9" fillId="5" borderId="16" xfId="0" applyFont="1" applyFill="1" applyBorder="1" applyAlignment="1" applyProtection="1">
      <alignment horizontal="center" vertical="center" wrapText="1"/>
    </xf>
    <xf numFmtId="0" fontId="9" fillId="5" borderId="11" xfId="0" applyFont="1" applyFill="1" applyBorder="1" applyAlignment="1" applyProtection="1">
      <alignment horizontal="center" vertical="center" wrapText="1"/>
    </xf>
    <xf numFmtId="0" fontId="17" fillId="3" borderId="1" xfId="0" applyFont="1" applyFill="1" applyBorder="1" applyAlignment="1">
      <alignment vertical="center" wrapText="1"/>
    </xf>
    <xf numFmtId="0" fontId="19" fillId="3" borderId="1" xfId="0" applyFont="1" applyFill="1" applyBorder="1" applyAlignment="1">
      <alignment horizontal="center" vertical="center" wrapText="1"/>
    </xf>
    <xf numFmtId="0" fontId="14" fillId="0" borderId="1" xfId="0" applyFont="1" applyBorder="1" applyAlignment="1">
      <alignment horizontal="center" wrapText="1"/>
    </xf>
    <xf numFmtId="0" fontId="14" fillId="0" borderId="0" xfId="0" applyFont="1"/>
    <xf numFmtId="20" fontId="19" fillId="3" borderId="1" xfId="0" applyNumberFormat="1" applyFont="1" applyFill="1" applyBorder="1" applyAlignment="1">
      <alignment horizontal="center" vertical="center" wrapText="1"/>
    </xf>
    <xf numFmtId="43" fontId="9" fillId="0" borderId="25" xfId="1" applyNumberFormat="1" applyFont="1" applyBorder="1" applyAlignment="1" applyProtection="1">
      <alignment horizontal="center" vertical="center"/>
    </xf>
    <xf numFmtId="43" fontId="9" fillId="0" borderId="33" xfId="0" applyNumberFormat="1" applyFont="1" applyBorder="1" applyAlignment="1" applyProtection="1">
      <alignment horizontal="center" vertical="center"/>
    </xf>
    <xf numFmtId="43" fontId="9" fillId="0" borderId="34" xfId="0" applyNumberFormat="1" applyFont="1" applyBorder="1" applyAlignment="1" applyProtection="1">
      <alignment horizontal="center" vertical="center"/>
    </xf>
    <xf numFmtId="43" fontId="12" fillId="5" borderId="19" xfId="0" applyNumberFormat="1" applyFont="1" applyFill="1" applyBorder="1" applyAlignment="1" applyProtection="1">
      <alignment vertical="center"/>
    </xf>
    <xf numFmtId="43" fontId="12" fillId="5" borderId="27" xfId="0" applyNumberFormat="1" applyFont="1" applyFill="1" applyBorder="1" applyAlignment="1" applyProtection="1">
      <alignment horizontal="center" vertical="center"/>
    </xf>
    <xf numFmtId="43" fontId="9" fillId="0" borderId="1" xfId="0" applyNumberFormat="1" applyFont="1" applyBorder="1" applyAlignment="1" applyProtection="1">
      <alignment horizontal="center"/>
    </xf>
    <xf numFmtId="43" fontId="9" fillId="0" borderId="11" xfId="1" applyNumberFormat="1" applyFont="1" applyBorder="1" applyAlignment="1" applyProtection="1">
      <alignment vertical="center"/>
    </xf>
    <xf numFmtId="43" fontId="12" fillId="5" borderId="1" xfId="0" applyNumberFormat="1" applyFont="1" applyFill="1" applyBorder="1" applyAlignment="1" applyProtection="1">
      <alignment vertical="center"/>
    </xf>
    <xf numFmtId="43" fontId="9" fillId="0" borderId="39" xfId="0" applyNumberFormat="1" applyFont="1" applyBorder="1" applyAlignment="1" applyProtection="1">
      <alignment horizontal="center" vertical="center"/>
    </xf>
    <xf numFmtId="1" fontId="9" fillId="0" borderId="1" xfId="0" applyNumberFormat="1" applyFont="1" applyFill="1" applyBorder="1" applyAlignment="1" applyProtection="1">
      <alignment horizontal="center" vertical="center" wrapText="1"/>
    </xf>
    <xf numFmtId="43" fontId="9" fillId="0" borderId="13" xfId="0" applyNumberFormat="1" applyFont="1" applyBorder="1" applyAlignment="1" applyProtection="1">
      <alignment horizontal="center" vertical="center"/>
    </xf>
    <xf numFmtId="0" fontId="9" fillId="0" borderId="1" xfId="0" applyFont="1" applyBorder="1" applyAlignment="1" applyProtection="1">
      <alignment vertical="center" wrapText="1"/>
    </xf>
    <xf numFmtId="1" fontId="9" fillId="0" borderId="1" xfId="0" applyNumberFormat="1" applyFont="1" applyBorder="1" applyAlignment="1" applyProtection="1">
      <alignment horizontal="center" vertical="center"/>
    </xf>
    <xf numFmtId="0" fontId="9" fillId="0" borderId="0" xfId="0" applyFont="1" applyFill="1" applyBorder="1" applyAlignment="1" applyProtection="1">
      <alignment vertical="center" wrapText="1"/>
    </xf>
    <xf numFmtId="0" fontId="9" fillId="5" borderId="17" xfId="0" applyFont="1" applyFill="1" applyBorder="1" applyAlignment="1" applyProtection="1">
      <alignment horizontal="center" vertical="center"/>
    </xf>
    <xf numFmtId="0" fontId="9" fillId="5" borderId="18" xfId="0" applyFont="1" applyFill="1" applyBorder="1" applyAlignment="1" applyProtection="1">
      <alignment horizontal="center" vertical="center"/>
    </xf>
    <xf numFmtId="0" fontId="9" fillId="5" borderId="18" xfId="0" applyFont="1" applyFill="1" applyBorder="1" applyAlignment="1" applyProtection="1">
      <alignment horizontal="center" vertical="center" wrapText="1"/>
    </xf>
    <xf numFmtId="0" fontId="9" fillId="5" borderId="19" xfId="0" applyFont="1" applyFill="1" applyBorder="1" applyAlignment="1" applyProtection="1">
      <alignment horizontal="center" vertical="center" wrapText="1"/>
    </xf>
    <xf numFmtId="0" fontId="9" fillId="0" borderId="11" xfId="0" applyFont="1" applyBorder="1" applyAlignment="1" applyProtection="1">
      <alignment vertical="center" wrapText="1"/>
    </xf>
    <xf numFmtId="0" fontId="9" fillId="0" borderId="11" xfId="0" applyFont="1" applyBorder="1" applyAlignment="1" applyProtection="1">
      <alignment horizontal="center" vertical="center" wrapText="1"/>
    </xf>
    <xf numFmtId="0" fontId="9" fillId="0" borderId="1" xfId="0" applyFont="1" applyBorder="1" applyAlignment="1" applyProtection="1">
      <alignment horizontal="left" vertical="center" wrapText="1"/>
    </xf>
    <xf numFmtId="0" fontId="9" fillId="0" borderId="14" xfId="0" applyFont="1" applyBorder="1" applyAlignment="1" applyProtection="1">
      <alignment horizontal="center" vertical="center" wrapText="1"/>
    </xf>
    <xf numFmtId="0" fontId="9" fillId="5" borderId="24" xfId="0" applyFont="1" applyFill="1" applyBorder="1" applyAlignment="1" applyProtection="1">
      <alignment horizontal="center" vertical="center" wrapText="1"/>
    </xf>
    <xf numFmtId="0" fontId="9" fillId="0" borderId="2" xfId="0" applyFont="1" applyBorder="1" applyAlignment="1" applyProtection="1">
      <alignment horizontal="left" vertical="center" wrapText="1"/>
    </xf>
    <xf numFmtId="0" fontId="9" fillId="0" borderId="11" xfId="0" applyFont="1" applyBorder="1" applyAlignment="1" applyProtection="1">
      <alignment horizontal="left" vertical="center" wrapText="1"/>
    </xf>
    <xf numFmtId="43" fontId="12" fillId="5" borderId="19" xfId="0" applyNumberFormat="1" applyFont="1" applyFill="1" applyBorder="1" applyAlignment="1" applyProtection="1">
      <alignment horizontal="center" vertical="center"/>
    </xf>
    <xf numFmtId="1" fontId="9" fillId="0" borderId="11" xfId="0" applyNumberFormat="1" applyFont="1" applyBorder="1" applyAlignment="1" applyProtection="1">
      <alignment horizontal="center" vertical="center"/>
    </xf>
    <xf numFmtId="43" fontId="9" fillId="0" borderId="15" xfId="0" applyNumberFormat="1" applyFont="1" applyBorder="1" applyAlignment="1" applyProtection="1">
      <alignment horizontal="center" vertical="center"/>
    </xf>
    <xf numFmtId="0" fontId="15" fillId="0" borderId="0" xfId="0" applyFont="1" applyFill="1" applyBorder="1" applyAlignment="1" applyProtection="1">
      <alignment horizontal="center" vertical="center" wrapText="1"/>
    </xf>
    <xf numFmtId="0" fontId="9" fillId="5" borderId="40" xfId="0" applyFont="1" applyFill="1" applyBorder="1" applyAlignment="1" applyProtection="1">
      <alignment horizontal="center" vertical="center"/>
    </xf>
    <xf numFmtId="0" fontId="9" fillId="5" borderId="24" xfId="0" applyFont="1" applyFill="1" applyBorder="1" applyAlignment="1" applyProtection="1">
      <alignment horizontal="center" vertical="center"/>
    </xf>
    <xf numFmtId="0" fontId="9" fillId="5" borderId="41" xfId="0" applyFont="1" applyFill="1" applyBorder="1" applyAlignment="1" applyProtection="1">
      <alignment horizontal="center" vertical="center" wrapText="1"/>
    </xf>
    <xf numFmtId="0" fontId="9" fillId="0" borderId="12"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4" xfId="0" applyFont="1" applyBorder="1" applyAlignment="1" applyProtection="1">
      <alignment horizontal="center" vertical="center"/>
    </xf>
    <xf numFmtId="0" fontId="9" fillId="0" borderId="7" xfId="0" applyFont="1" applyBorder="1" applyAlignment="1" applyProtection="1">
      <alignment horizontal="center" vertical="center"/>
    </xf>
    <xf numFmtId="43" fontId="9" fillId="0" borderId="4" xfId="1" applyNumberFormat="1" applyFont="1" applyBorder="1" applyAlignment="1" applyProtection="1">
      <alignment horizontal="center" vertical="center"/>
    </xf>
    <xf numFmtId="0" fontId="9" fillId="0" borderId="1" xfId="0" applyFont="1" applyBorder="1" applyAlignment="1" applyProtection="1"/>
    <xf numFmtId="43" fontId="9" fillId="0" borderId="5" xfId="0" applyNumberFormat="1" applyFont="1" applyBorder="1" applyAlignment="1" applyProtection="1">
      <alignment horizontal="center" vertical="center"/>
    </xf>
    <xf numFmtId="43" fontId="9" fillId="0" borderId="8" xfId="0" applyNumberFormat="1" applyFont="1" applyBorder="1" applyAlignment="1" applyProtection="1">
      <alignment horizontal="center" vertical="center"/>
    </xf>
    <xf numFmtId="0" fontId="9" fillId="5" borderId="15" xfId="0" applyFont="1" applyFill="1" applyBorder="1" applyAlignment="1" applyProtection="1">
      <alignment horizontal="center" vertical="center" wrapText="1"/>
    </xf>
    <xf numFmtId="0" fontId="9" fillId="0" borderId="2" xfId="0" applyFont="1" applyBorder="1" applyAlignment="1" applyProtection="1">
      <alignment horizontal="center" vertical="center" wrapText="1"/>
    </xf>
    <xf numFmtId="0" fontId="2" fillId="0" borderId="0" xfId="0" applyFont="1" applyAlignment="1" applyProtection="1">
      <alignment horizontal="center"/>
    </xf>
    <xf numFmtId="0" fontId="2" fillId="0" borderId="0" xfId="0" applyFont="1" applyProtection="1"/>
    <xf numFmtId="0" fontId="9" fillId="0" borderId="1" xfId="0" applyFont="1" applyBorder="1" applyAlignment="1" applyProtection="1">
      <alignment horizontal="center" vertical="center"/>
    </xf>
    <xf numFmtId="43" fontId="9" fillId="0" borderId="1" xfId="2" applyNumberFormat="1" applyFont="1" applyBorder="1" applyAlignment="1" applyProtection="1">
      <alignment vertical="center"/>
    </xf>
    <xf numFmtId="0" fontId="9" fillId="0" borderId="1" xfId="0" applyFont="1" applyBorder="1" applyAlignment="1" applyProtection="1">
      <alignment vertical="center"/>
    </xf>
    <xf numFmtId="0" fontId="2" fillId="0" borderId="0" xfId="0" applyFont="1" applyBorder="1" applyProtection="1"/>
    <xf numFmtId="0" fontId="2" fillId="0" borderId="0" xfId="0" applyFont="1" applyBorder="1" applyAlignment="1" applyProtection="1">
      <alignment horizontal="left" vertical="center"/>
    </xf>
    <xf numFmtId="0" fontId="2" fillId="0" borderId="0" xfId="0" applyFont="1" applyBorder="1" applyAlignment="1" applyProtection="1">
      <alignment vertical="center" wrapText="1"/>
    </xf>
    <xf numFmtId="0" fontId="2" fillId="0" borderId="0" xfId="0" applyFont="1" applyAlignment="1" applyProtection="1">
      <alignment vertical="center" wrapText="1"/>
    </xf>
    <xf numFmtId="0" fontId="24" fillId="0" borderId="0" xfId="0" applyFont="1" applyAlignment="1" applyProtection="1">
      <alignment wrapText="1"/>
    </xf>
    <xf numFmtId="0" fontId="0" fillId="0" borderId="0" xfId="0" applyFont="1" applyAlignment="1" applyProtection="1">
      <alignment wrapText="1"/>
    </xf>
    <xf numFmtId="166" fontId="2" fillId="0" borderId="0" xfId="0" applyNumberFormat="1" applyFont="1" applyAlignment="1" applyProtection="1">
      <alignment horizontal="center" vertical="center"/>
    </xf>
    <xf numFmtId="0" fontId="2" fillId="0" borderId="0" xfId="0" applyFont="1" applyAlignment="1" applyProtection="1">
      <alignment horizontal="center" vertical="center"/>
    </xf>
    <xf numFmtId="0" fontId="2" fillId="0" borderId="1" xfId="0" applyFont="1" applyBorder="1" applyAlignment="1" applyProtection="1">
      <alignment horizontal="center" vertical="center"/>
    </xf>
    <xf numFmtId="166" fontId="2" fillId="0" borderId="0" xfId="0" applyNumberFormat="1" applyFont="1" applyProtection="1"/>
    <xf numFmtId="0" fontId="2" fillId="0" borderId="0" xfId="0" applyFont="1" applyFill="1" applyBorder="1" applyProtection="1"/>
    <xf numFmtId="166" fontId="2" fillId="0" borderId="0" xfId="0" applyNumberFormat="1" applyFont="1" applyFill="1" applyBorder="1" applyProtection="1"/>
    <xf numFmtId="166" fontId="5"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vertical="center" wrapText="1"/>
    </xf>
    <xf numFmtId="166" fontId="2"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xf>
    <xf numFmtId="0" fontId="7" fillId="0" borderId="0" xfId="0" applyFont="1" applyBorder="1" applyAlignment="1" applyProtection="1">
      <alignment vertical="center" wrapText="1"/>
    </xf>
    <xf numFmtId="0" fontId="9" fillId="0" borderId="11" xfId="0" applyFont="1" applyBorder="1" applyAlignment="1" applyProtection="1">
      <alignment horizontal="center" vertical="center"/>
    </xf>
    <xf numFmtId="0" fontId="9" fillId="0" borderId="2" xfId="0" applyFont="1" applyFill="1" applyBorder="1" applyAlignment="1" applyProtection="1">
      <alignment horizontal="center" vertical="center"/>
    </xf>
    <xf numFmtId="43" fontId="9" fillId="0" borderId="39" xfId="2" applyNumberFormat="1" applyFont="1" applyBorder="1" applyAlignment="1" applyProtection="1">
      <alignment vertical="center"/>
    </xf>
    <xf numFmtId="0" fontId="9" fillId="0" borderId="1" xfId="0" applyFont="1" applyFill="1" applyBorder="1" applyAlignment="1" applyProtection="1">
      <alignment horizontal="center" vertical="center"/>
    </xf>
    <xf numFmtId="43" fontId="9" fillId="0" borderId="13" xfId="2" applyNumberFormat="1" applyFont="1" applyBorder="1" applyAlignment="1" applyProtection="1">
      <alignment vertical="center"/>
    </xf>
    <xf numFmtId="0" fontId="9" fillId="0" borderId="11" xfId="0" applyFont="1" applyFill="1" applyBorder="1" applyAlignment="1" applyProtection="1">
      <alignment horizontal="center" vertical="center"/>
    </xf>
    <xf numFmtId="43" fontId="9" fillId="0" borderId="15" xfId="2" applyNumberFormat="1" applyFont="1" applyBorder="1" applyAlignment="1" applyProtection="1">
      <alignment vertical="center"/>
    </xf>
    <xf numFmtId="0" fontId="9" fillId="0" borderId="0" xfId="0" applyFont="1" applyBorder="1" applyProtection="1"/>
    <xf numFmtId="0" fontId="22" fillId="0" borderId="0" xfId="0" applyFont="1" applyFill="1" applyBorder="1" applyAlignment="1" applyProtection="1">
      <alignment vertical="justify"/>
    </xf>
    <xf numFmtId="0" fontId="9" fillId="0" borderId="0" xfId="0" applyFont="1" applyFill="1" applyBorder="1" applyProtection="1"/>
    <xf numFmtId="0" fontId="9" fillId="0" borderId="0" xfId="0" applyFont="1" applyFill="1" applyBorder="1" applyAlignment="1" applyProtection="1">
      <alignment vertical="center"/>
    </xf>
    <xf numFmtId="2" fontId="6" fillId="2" borderId="4" xfId="1" applyNumberFormat="1" applyFont="1" applyFill="1" applyBorder="1" applyAlignment="1" applyProtection="1">
      <alignment horizontal="center" vertical="center"/>
      <protection locked="0"/>
    </xf>
    <xf numFmtId="2" fontId="6" fillId="2" borderId="7" xfId="1" applyNumberFormat="1" applyFont="1" applyFill="1" applyBorder="1" applyAlignment="1" applyProtection="1">
      <alignment horizontal="center" vertical="center"/>
      <protection locked="0"/>
    </xf>
    <xf numFmtId="0" fontId="9" fillId="5" borderId="17" xfId="0" applyFont="1" applyFill="1" applyBorder="1" applyAlignment="1" applyProtection="1">
      <alignment horizontal="center" vertical="center" wrapText="1"/>
    </xf>
    <xf numFmtId="2" fontId="6" fillId="2" borderId="2" xfId="0" applyNumberFormat="1" applyFont="1" applyFill="1" applyBorder="1" applyAlignment="1" applyProtection="1">
      <alignment horizontal="center" vertical="center"/>
      <protection locked="0"/>
    </xf>
    <xf numFmtId="2" fontId="6" fillId="2" borderId="1" xfId="0" applyNumberFormat="1" applyFont="1" applyFill="1" applyBorder="1" applyAlignment="1" applyProtection="1">
      <alignment horizontal="center" vertical="center"/>
      <protection locked="0"/>
    </xf>
    <xf numFmtId="2" fontId="6" fillId="2" borderId="11" xfId="0" applyNumberFormat="1" applyFont="1" applyFill="1" applyBorder="1" applyAlignment="1" applyProtection="1">
      <alignment horizontal="center" vertical="center"/>
      <protection locked="0"/>
    </xf>
    <xf numFmtId="2" fontId="6" fillId="2" borderId="2" xfId="1" applyNumberFormat="1" applyFont="1" applyFill="1" applyBorder="1" applyAlignment="1" applyProtection="1">
      <alignment horizontal="center" vertical="center"/>
      <protection locked="0"/>
    </xf>
    <xf numFmtId="2" fontId="6" fillId="2" borderId="1" xfId="1" applyNumberFormat="1" applyFont="1" applyFill="1" applyBorder="1" applyAlignment="1" applyProtection="1">
      <alignment horizontal="center" vertical="center"/>
      <protection locked="0"/>
    </xf>
    <xf numFmtId="2" fontId="6" fillId="2" borderId="11" xfId="1" applyNumberFormat="1" applyFont="1" applyFill="1" applyBorder="1" applyAlignment="1" applyProtection="1">
      <alignment horizontal="center" vertical="center"/>
      <protection locked="0"/>
    </xf>
    <xf numFmtId="0" fontId="9" fillId="0" borderId="2" xfId="0" applyFont="1" applyBorder="1" applyAlignment="1" applyProtection="1">
      <alignment horizontal="center" vertical="center"/>
    </xf>
    <xf numFmtId="0" fontId="2" fillId="0" borderId="2" xfId="0" applyFont="1" applyBorder="1" applyAlignment="1" applyProtection="1">
      <alignment horizontal="center" vertical="center" wrapText="1"/>
    </xf>
    <xf numFmtId="0" fontId="2" fillId="0" borderId="38" xfId="0" applyFont="1" applyBorder="1" applyAlignment="1" applyProtection="1">
      <alignment horizontal="left" vertical="center"/>
    </xf>
    <xf numFmtId="0" fontId="2" fillId="0" borderId="12" xfId="0" applyFont="1" applyBorder="1" applyAlignment="1" applyProtection="1">
      <alignment vertical="center"/>
    </xf>
    <xf numFmtId="43" fontId="9" fillId="0" borderId="8" xfId="2" applyNumberFormat="1" applyFont="1" applyBorder="1" applyAlignment="1" applyProtection="1">
      <alignment vertical="center"/>
    </xf>
    <xf numFmtId="0" fontId="2" fillId="0" borderId="7" xfId="0" applyFont="1" applyBorder="1" applyAlignment="1" applyProtection="1">
      <alignment horizontal="center" vertical="center" wrapText="1"/>
    </xf>
    <xf numFmtId="0" fontId="9" fillId="0" borderId="3" xfId="0" applyFont="1" applyBorder="1" applyAlignment="1" applyProtection="1">
      <alignment horizontal="left" vertical="center"/>
    </xf>
    <xf numFmtId="0" fontId="9" fillId="0" borderId="4" xfId="0" applyFont="1" applyBorder="1" applyAlignment="1" applyProtection="1">
      <alignment horizontal="left" vertical="center" wrapText="1"/>
    </xf>
    <xf numFmtId="0" fontId="9" fillId="0" borderId="4" xfId="0" applyFont="1" applyBorder="1" applyAlignment="1" applyProtection="1">
      <alignment horizontal="center" vertical="center" wrapText="1"/>
    </xf>
    <xf numFmtId="43" fontId="9" fillId="0" borderId="5" xfId="2" applyNumberFormat="1" applyFont="1" applyBorder="1" applyAlignment="1" applyProtection="1">
      <alignment vertical="center"/>
    </xf>
    <xf numFmtId="0" fontId="9" fillId="0" borderId="12" xfId="0" applyFont="1" applyBorder="1" applyAlignment="1" applyProtection="1">
      <alignment horizontal="left" vertical="center"/>
    </xf>
    <xf numFmtId="0" fontId="9" fillId="0" borderId="6" xfId="0" applyFont="1" applyBorder="1" applyAlignment="1" applyProtection="1">
      <alignment horizontal="left" vertical="center" wrapText="1"/>
    </xf>
    <xf numFmtId="0" fontId="9" fillId="0" borderId="7" xfId="0" applyFont="1" applyBorder="1" applyAlignment="1" applyProtection="1">
      <alignment vertical="center" wrapText="1"/>
    </xf>
    <xf numFmtId="0" fontId="23" fillId="0" borderId="7" xfId="0" applyFont="1" applyBorder="1" applyAlignment="1" applyProtection="1">
      <alignment vertical="center" wrapText="1"/>
    </xf>
    <xf numFmtId="43" fontId="17" fillId="5" borderId="19" xfId="2" applyFont="1" applyFill="1" applyBorder="1" applyAlignment="1" applyProtection="1">
      <alignment horizontal="center" vertical="center"/>
    </xf>
    <xf numFmtId="0" fontId="10" fillId="0" borderId="0" xfId="0" applyFont="1" applyProtection="1"/>
    <xf numFmtId="16" fontId="10" fillId="0" borderId="0" xfId="0" applyNumberFormat="1"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0" xfId="0" applyFont="1" applyFill="1" applyBorder="1" applyAlignment="1" applyProtection="1">
      <alignment horizontal="center" vertical="center"/>
    </xf>
    <xf numFmtId="0" fontId="14" fillId="0" borderId="0" xfId="0" applyFont="1" applyProtection="1"/>
    <xf numFmtId="0" fontId="10" fillId="0" borderId="0" xfId="0" applyFont="1" applyAlignment="1" applyProtection="1">
      <alignment vertical="center"/>
    </xf>
    <xf numFmtId="0" fontId="9" fillId="3" borderId="4" xfId="0" applyFont="1" applyFill="1" applyBorder="1" applyAlignment="1" applyProtection="1">
      <alignment horizontal="center" vertical="center" wrapText="1"/>
    </xf>
    <xf numFmtId="0" fontId="9" fillId="3" borderId="5" xfId="0" applyFont="1" applyFill="1" applyBorder="1" applyAlignment="1" applyProtection="1">
      <alignment horizontal="center" vertical="center" wrapText="1"/>
    </xf>
    <xf numFmtId="0" fontId="9" fillId="3" borderId="17" xfId="0" applyFont="1" applyFill="1" applyBorder="1" applyAlignment="1" applyProtection="1">
      <alignment horizontal="center" vertical="center" wrapText="1"/>
    </xf>
    <xf numFmtId="0" fontId="9" fillId="3" borderId="18" xfId="0" applyFont="1" applyFill="1" applyBorder="1" applyAlignment="1" applyProtection="1">
      <alignment horizontal="center" vertical="center" wrapText="1"/>
    </xf>
    <xf numFmtId="0" fontId="11" fillId="3" borderId="18" xfId="0" applyFont="1" applyFill="1" applyBorder="1" applyAlignment="1" applyProtection="1">
      <alignment horizontal="center" vertical="center" wrapText="1"/>
    </xf>
    <xf numFmtId="0" fontId="11" fillId="3" borderId="19" xfId="0" applyFont="1" applyFill="1" applyBorder="1" applyAlignment="1" applyProtection="1">
      <alignment horizontal="center" vertical="center" wrapText="1"/>
    </xf>
    <xf numFmtId="16" fontId="9" fillId="0" borderId="17" xfId="0" applyNumberFormat="1" applyFont="1" applyBorder="1" applyAlignment="1" applyProtection="1">
      <alignment horizontal="center" vertical="center"/>
    </xf>
    <xf numFmtId="170" fontId="9" fillId="0" borderId="18" xfId="0" applyNumberFormat="1" applyFont="1" applyFill="1" applyBorder="1" applyAlignment="1" applyProtection="1">
      <alignment horizontal="center" vertical="center"/>
    </xf>
    <xf numFmtId="0" fontId="9" fillId="0" borderId="18" xfId="0" applyFont="1" applyBorder="1" applyAlignment="1" applyProtection="1">
      <alignment horizontal="center" vertical="center"/>
    </xf>
    <xf numFmtId="0" fontId="9" fillId="2" borderId="18" xfId="0" applyFont="1" applyFill="1" applyBorder="1" applyAlignment="1" applyProtection="1">
      <alignment horizontal="center" vertical="center"/>
      <protection locked="0"/>
    </xf>
    <xf numFmtId="43" fontId="9" fillId="0" borderId="19" xfId="2" applyFont="1" applyBorder="1" applyAlignment="1" applyProtection="1">
      <alignment vertical="center"/>
    </xf>
    <xf numFmtId="170" fontId="9" fillId="0" borderId="4" xfId="0" applyNumberFormat="1" applyFont="1" applyFill="1" applyBorder="1" applyAlignment="1" applyProtection="1">
      <alignment horizontal="center" vertical="center" wrapText="1"/>
    </xf>
    <xf numFmtId="0" fontId="9" fillId="2" borderId="4" xfId="0" applyFont="1" applyFill="1" applyBorder="1" applyAlignment="1" applyProtection="1">
      <alignment horizontal="center" vertical="center"/>
      <protection locked="0"/>
    </xf>
    <xf numFmtId="43" fontId="9" fillId="0" borderId="5" xfId="2" applyFont="1" applyBorder="1" applyAlignment="1" applyProtection="1">
      <alignment vertical="center"/>
    </xf>
    <xf numFmtId="170" fontId="9" fillId="0" borderId="1" xfId="0" applyNumberFormat="1" applyFont="1" applyFill="1" applyBorder="1" applyAlignment="1" applyProtection="1">
      <alignment horizontal="center" vertical="center" wrapText="1"/>
    </xf>
    <xf numFmtId="0" fontId="9" fillId="2" borderId="1" xfId="0" applyFont="1" applyFill="1" applyBorder="1" applyAlignment="1" applyProtection="1">
      <alignment horizontal="center" vertical="center"/>
      <protection locked="0"/>
    </xf>
    <xf numFmtId="43" fontId="9" fillId="0" borderId="13" xfId="2" applyFont="1" applyBorder="1" applyAlignment="1" applyProtection="1">
      <alignment vertical="center"/>
    </xf>
    <xf numFmtId="170" fontId="9" fillId="0" borderId="11" xfId="0" applyNumberFormat="1" applyFont="1" applyFill="1" applyBorder="1" applyAlignment="1" applyProtection="1">
      <alignment horizontal="center" vertical="center" wrapText="1"/>
    </xf>
    <xf numFmtId="0" fontId="9" fillId="2" borderId="11" xfId="0" applyFont="1" applyFill="1" applyBorder="1" applyAlignment="1" applyProtection="1">
      <alignment horizontal="center" vertical="center"/>
      <protection locked="0"/>
    </xf>
    <xf numFmtId="43" fontId="9" fillId="0" borderId="15" xfId="2" applyFont="1" applyBorder="1" applyAlignment="1" applyProtection="1">
      <alignment vertical="center"/>
    </xf>
    <xf numFmtId="170" fontId="9" fillId="0" borderId="4" xfId="0" applyNumberFormat="1" applyFont="1" applyFill="1" applyBorder="1" applyAlignment="1" applyProtection="1">
      <alignment horizontal="center" vertical="center"/>
    </xf>
    <xf numFmtId="170" fontId="9" fillId="0" borderId="1" xfId="0" applyNumberFormat="1" applyFont="1" applyFill="1" applyBorder="1" applyAlignment="1" applyProtection="1">
      <alignment horizontal="center" vertical="center"/>
    </xf>
    <xf numFmtId="170" fontId="9" fillId="0" borderId="7" xfId="0" applyNumberFormat="1" applyFont="1" applyFill="1" applyBorder="1" applyAlignment="1" applyProtection="1">
      <alignment horizontal="center" vertical="center" wrapText="1"/>
    </xf>
    <xf numFmtId="0" fontId="9" fillId="2" borderId="7" xfId="0" applyFont="1" applyFill="1" applyBorder="1" applyAlignment="1" applyProtection="1">
      <alignment horizontal="center" vertical="center"/>
      <protection locked="0"/>
    </xf>
    <xf numFmtId="43" fontId="9" fillId="0" borderId="8" xfId="2" applyFont="1" applyBorder="1" applyAlignment="1" applyProtection="1">
      <alignment vertical="center"/>
    </xf>
    <xf numFmtId="170" fontId="9" fillId="0" borderId="18" xfId="0" applyNumberFormat="1" applyFont="1" applyFill="1" applyBorder="1" applyAlignment="1" applyProtection="1">
      <alignment horizontal="center" vertical="center" wrapText="1"/>
    </xf>
    <xf numFmtId="0" fontId="9" fillId="0" borderId="13" xfId="0" applyFont="1" applyFill="1" applyBorder="1" applyAlignment="1" applyProtection="1">
      <alignment horizontal="center" vertical="center"/>
    </xf>
    <xf numFmtId="16" fontId="9" fillId="0" borderId="12" xfId="0" applyNumberFormat="1" applyFont="1" applyBorder="1" applyAlignment="1" applyProtection="1">
      <alignment horizontal="center" vertical="center"/>
    </xf>
    <xf numFmtId="0" fontId="8" fillId="6" borderId="11"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16" fontId="9" fillId="0" borderId="3" xfId="0" applyNumberFormat="1" applyFont="1" applyBorder="1" applyAlignment="1" applyProtection="1">
      <alignment horizontal="center" vertical="center"/>
    </xf>
    <xf numFmtId="0" fontId="9" fillId="0" borderId="5" xfId="0" applyFont="1" applyFill="1" applyBorder="1" applyAlignment="1" applyProtection="1">
      <alignment horizontal="center" vertical="center"/>
    </xf>
    <xf numFmtId="0" fontId="9" fillId="0" borderId="13" xfId="0" applyFont="1" applyBorder="1" applyAlignment="1" applyProtection="1">
      <alignment horizontal="center" vertical="center"/>
    </xf>
    <xf numFmtId="16" fontId="9" fillId="0" borderId="6" xfId="0" applyNumberFormat="1" applyFont="1" applyBorder="1" applyAlignment="1" applyProtection="1">
      <alignment horizontal="center" vertical="center"/>
    </xf>
    <xf numFmtId="0" fontId="9" fillId="0" borderId="8" xfId="0" applyFont="1" applyFill="1" applyBorder="1" applyAlignment="1" applyProtection="1">
      <alignment horizontal="center" vertical="center"/>
    </xf>
    <xf numFmtId="0" fontId="29" fillId="0" borderId="0" xfId="0" applyFont="1" applyAlignment="1" applyProtection="1">
      <alignment horizontal="left" vertical="center" wrapText="1"/>
    </xf>
    <xf numFmtId="0" fontId="9" fillId="3" borderId="40" xfId="0" applyFont="1" applyFill="1" applyBorder="1" applyAlignment="1" applyProtection="1">
      <alignment horizontal="center" vertical="center" wrapText="1"/>
    </xf>
    <xf numFmtId="0" fontId="9" fillId="3" borderId="24" xfId="0" applyFont="1" applyFill="1" applyBorder="1" applyAlignment="1" applyProtection="1">
      <alignment horizontal="center" vertical="center" wrapText="1"/>
    </xf>
    <xf numFmtId="0" fontId="11" fillId="3" borderId="24" xfId="0" applyFont="1" applyFill="1" applyBorder="1" applyAlignment="1" applyProtection="1">
      <alignment horizontal="center" vertical="center" wrapText="1"/>
    </xf>
    <xf numFmtId="0" fontId="11" fillId="3" borderId="41" xfId="0" applyFont="1" applyFill="1" applyBorder="1" applyAlignment="1" applyProtection="1">
      <alignment horizontal="center" vertical="center" wrapText="1"/>
    </xf>
    <xf numFmtId="2" fontId="6" fillId="2" borderId="18" xfId="0" applyNumberFormat="1" applyFont="1" applyFill="1" applyBorder="1" applyAlignment="1" applyProtection="1">
      <alignment vertical="center"/>
      <protection locked="0"/>
    </xf>
    <xf numFmtId="2" fontId="6" fillId="2" borderId="4" xfId="0" applyNumberFormat="1" applyFont="1" applyFill="1" applyBorder="1" applyAlignment="1" applyProtection="1">
      <alignment vertical="center"/>
      <protection locked="0"/>
    </xf>
    <xf numFmtId="2" fontId="6" fillId="2" borderId="1" xfId="0" applyNumberFormat="1" applyFont="1" applyFill="1" applyBorder="1" applyAlignment="1" applyProtection="1">
      <alignment vertical="center"/>
      <protection locked="0"/>
    </xf>
    <xf numFmtId="2" fontId="6" fillId="2" borderId="11" xfId="0" applyNumberFormat="1" applyFont="1" applyFill="1" applyBorder="1" applyAlignment="1" applyProtection="1">
      <alignment vertical="center"/>
      <protection locked="0"/>
    </xf>
    <xf numFmtId="2" fontId="6" fillId="2" borderId="7" xfId="0" applyNumberFormat="1" applyFont="1" applyFill="1" applyBorder="1" applyAlignment="1" applyProtection="1">
      <alignment vertical="center"/>
      <protection locked="0"/>
    </xf>
    <xf numFmtId="0" fontId="9" fillId="0" borderId="17" xfId="0" applyFont="1" applyBorder="1" applyAlignment="1" applyProtection="1">
      <alignment horizontal="center" vertical="center"/>
    </xf>
    <xf numFmtId="0" fontId="9" fillId="0" borderId="19" xfId="0" applyFont="1" applyBorder="1" applyAlignment="1" applyProtection="1">
      <alignment horizontal="center" vertical="center"/>
    </xf>
    <xf numFmtId="16" fontId="9" fillId="0" borderId="26" xfId="0" applyNumberFormat="1" applyFont="1" applyBorder="1" applyAlignment="1" applyProtection="1">
      <alignment horizontal="center" vertical="center"/>
    </xf>
    <xf numFmtId="0" fontId="9" fillId="0" borderId="25" xfId="0" applyFont="1" applyBorder="1" applyAlignment="1" applyProtection="1">
      <alignment horizontal="center" vertical="center"/>
    </xf>
    <xf numFmtId="0" fontId="9" fillId="2" borderId="25" xfId="0" applyFont="1" applyFill="1" applyBorder="1" applyAlignment="1" applyProtection="1">
      <alignment horizontal="center" vertical="center"/>
      <protection locked="0"/>
    </xf>
    <xf numFmtId="2" fontId="6" fillId="2" borderId="25" xfId="0" applyNumberFormat="1" applyFont="1" applyFill="1" applyBorder="1" applyAlignment="1" applyProtection="1">
      <alignment vertical="center"/>
      <protection locked="0"/>
    </xf>
    <xf numFmtId="43" fontId="9" fillId="0" borderId="27" xfId="2" applyFont="1" applyBorder="1" applyAlignment="1" applyProtection="1">
      <alignment vertical="center"/>
    </xf>
    <xf numFmtId="0" fontId="9" fillId="0" borderId="15" xfId="0" applyFont="1" applyBorder="1" applyAlignment="1" applyProtection="1">
      <alignment horizontal="center" vertical="center"/>
    </xf>
    <xf numFmtId="170" fontId="9" fillId="0" borderId="25" xfId="0" applyNumberFormat="1" applyFont="1" applyFill="1" applyBorder="1" applyAlignment="1" applyProtection="1">
      <alignment horizontal="center" vertical="center"/>
    </xf>
    <xf numFmtId="0" fontId="12" fillId="5" borderId="1" xfId="0" applyFont="1" applyFill="1" applyBorder="1" applyAlignment="1" applyProtection="1">
      <alignment vertical="center"/>
    </xf>
    <xf numFmtId="0" fontId="9" fillId="0" borderId="17" xfId="0" applyFont="1" applyBorder="1" applyAlignment="1" applyProtection="1">
      <alignment horizontal="left" vertical="center"/>
    </xf>
    <xf numFmtId="0" fontId="9" fillId="0" borderId="18" xfId="0" applyFont="1" applyBorder="1" applyAlignment="1" applyProtection="1">
      <alignment horizontal="left" vertical="center" wrapText="1"/>
    </xf>
    <xf numFmtId="0" fontId="9" fillId="0" borderId="18" xfId="0" applyFont="1" applyFill="1" applyBorder="1" applyAlignment="1" applyProtection="1">
      <alignment horizontal="center" vertical="center"/>
    </xf>
    <xf numFmtId="2" fontId="6" fillId="2" borderId="18" xfId="1" applyNumberFormat="1" applyFont="1" applyFill="1" applyBorder="1" applyAlignment="1" applyProtection="1">
      <alignment horizontal="center" vertical="center"/>
      <protection locked="0"/>
    </xf>
    <xf numFmtId="43" fontId="9" fillId="0" borderId="19" xfId="2" applyNumberFormat="1" applyFont="1" applyBorder="1" applyAlignment="1" applyProtection="1">
      <alignment horizontal="center" vertical="center"/>
    </xf>
    <xf numFmtId="43" fontId="9" fillId="0" borderId="5" xfId="0" applyNumberFormat="1" applyFont="1" applyBorder="1" applyAlignment="1" applyProtection="1">
      <alignment horizontal="center" vertical="center"/>
    </xf>
    <xf numFmtId="43" fontId="9" fillId="0" borderId="8" xfId="0" applyNumberFormat="1" applyFont="1" applyBorder="1" applyAlignment="1" applyProtection="1">
      <alignment horizontal="center" vertical="center"/>
    </xf>
    <xf numFmtId="0" fontId="9" fillId="5" borderId="40" xfId="0" applyFont="1" applyFill="1" applyBorder="1" applyAlignment="1" applyProtection="1">
      <alignment horizontal="center" vertical="center"/>
    </xf>
    <xf numFmtId="0" fontId="9" fillId="5" borderId="24" xfId="0" applyFont="1" applyFill="1" applyBorder="1" applyAlignment="1" applyProtection="1">
      <alignment horizontal="center" vertical="center"/>
    </xf>
    <xf numFmtId="0" fontId="9" fillId="0" borderId="1"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1" fontId="9" fillId="0" borderId="2" xfId="0" applyNumberFormat="1" applyFont="1" applyFill="1" applyBorder="1" applyAlignment="1" applyProtection="1">
      <alignment horizontal="center" vertical="center" wrapText="1"/>
    </xf>
    <xf numFmtId="1" fontId="9" fillId="0" borderId="4" xfId="0" applyNumberFormat="1" applyFont="1" applyBorder="1" applyAlignment="1" applyProtection="1">
      <alignment horizontal="center" vertical="center"/>
    </xf>
    <xf numFmtId="2" fontId="6" fillId="2" borderId="4" xfId="0" applyNumberFormat="1" applyFont="1" applyFill="1" applyBorder="1" applyAlignment="1" applyProtection="1">
      <alignment horizontal="center" vertical="center"/>
      <protection locked="0"/>
    </xf>
    <xf numFmtId="1" fontId="9" fillId="0" borderId="7" xfId="0" applyNumberFormat="1" applyFont="1" applyBorder="1" applyAlignment="1" applyProtection="1">
      <alignment horizontal="center" vertical="center"/>
    </xf>
    <xf numFmtId="2" fontId="6" fillId="2" borderId="7" xfId="0" applyNumberFormat="1" applyFont="1" applyFill="1" applyBorder="1" applyAlignment="1" applyProtection="1">
      <alignment horizontal="center" vertical="center"/>
      <protection locked="0"/>
    </xf>
    <xf numFmtId="0" fontId="9" fillId="0" borderId="40" xfId="0" applyFont="1" applyBorder="1" applyAlignment="1" applyProtection="1">
      <alignment horizontal="left" vertical="center"/>
    </xf>
    <xf numFmtId="19" fontId="9" fillId="0" borderId="24" xfId="0" applyNumberFormat="1" applyFont="1" applyBorder="1" applyAlignment="1" applyProtection="1">
      <alignment horizontal="center" vertical="center"/>
    </xf>
    <xf numFmtId="0" fontId="9" fillId="0" borderId="24" xfId="0" applyFont="1" applyBorder="1" applyAlignment="1" applyProtection="1">
      <alignment horizontal="center" vertical="center" wrapText="1"/>
    </xf>
    <xf numFmtId="1" fontId="9" fillId="0" borderId="24" xfId="0" applyNumberFormat="1" applyFont="1" applyBorder="1" applyAlignment="1" applyProtection="1">
      <alignment horizontal="center" vertical="center"/>
    </xf>
    <xf numFmtId="2" fontId="6" fillId="2" borderId="24" xfId="0" applyNumberFormat="1" applyFont="1" applyFill="1" applyBorder="1" applyAlignment="1" applyProtection="1">
      <alignment horizontal="center" vertical="center"/>
      <protection locked="0"/>
    </xf>
    <xf numFmtId="43" fontId="9" fillId="0" borderId="41" xfId="0" applyNumberFormat="1" applyFont="1" applyBorder="1" applyAlignment="1" applyProtection="1">
      <alignment horizontal="center" vertical="center"/>
    </xf>
    <xf numFmtId="0" fontId="10" fillId="0" borderId="0" xfId="0" applyFont="1" applyAlignment="1" applyProtection="1">
      <alignment horizontal="left" vertical="center"/>
    </xf>
    <xf numFmtId="0" fontId="10" fillId="3" borderId="59" xfId="0" applyFont="1" applyFill="1" applyBorder="1" applyAlignment="1" applyProtection="1">
      <alignment horizontal="center" vertical="center"/>
    </xf>
    <xf numFmtId="0" fontId="10" fillId="3" borderId="60" xfId="0" applyFont="1" applyFill="1" applyBorder="1" applyAlignment="1" applyProtection="1">
      <alignment horizontal="left" vertical="center"/>
    </xf>
    <xf numFmtId="0" fontId="10" fillId="3" borderId="60" xfId="0" applyFont="1" applyFill="1" applyBorder="1" applyAlignment="1" applyProtection="1">
      <alignment horizontal="center" vertical="center"/>
    </xf>
    <xf numFmtId="0" fontId="10" fillId="3" borderId="60" xfId="0" applyFont="1" applyFill="1" applyBorder="1" applyAlignment="1" applyProtection="1">
      <alignment horizontal="center" vertical="center" wrapText="1"/>
    </xf>
    <xf numFmtId="0" fontId="10" fillId="0" borderId="12" xfId="0" applyFont="1" applyFill="1" applyBorder="1" applyAlignment="1" applyProtection="1">
      <alignment horizontal="center" vertical="center"/>
    </xf>
    <xf numFmtId="0" fontId="10" fillId="0" borderId="1" xfId="0" applyFont="1" applyFill="1" applyBorder="1" applyAlignment="1" applyProtection="1">
      <alignment horizontal="left" vertical="center" wrapText="1"/>
    </xf>
    <xf numFmtId="0" fontId="10" fillId="0" borderId="1" xfId="0" applyFont="1" applyFill="1" applyBorder="1" applyAlignment="1" applyProtection="1">
      <alignment vertical="center" wrapText="1"/>
    </xf>
    <xf numFmtId="165" fontId="10" fillId="0" borderId="1" xfId="2" applyNumberFormat="1" applyFont="1" applyBorder="1" applyAlignment="1" applyProtection="1">
      <alignment horizontal="center" vertical="center"/>
    </xf>
    <xf numFmtId="43" fontId="10" fillId="0" borderId="0" xfId="0" applyNumberFormat="1" applyFont="1" applyProtection="1"/>
    <xf numFmtId="0" fontId="10" fillId="0" borderId="1" xfId="0" applyFont="1" applyFill="1" applyBorder="1" applyAlignment="1" applyProtection="1">
      <alignment horizontal="left" vertical="center"/>
    </xf>
    <xf numFmtId="165" fontId="10" fillId="0" borderId="0" xfId="0" applyNumberFormat="1" applyFont="1" applyProtection="1"/>
    <xf numFmtId="165" fontId="26" fillId="0" borderId="1" xfId="2" applyNumberFormat="1" applyFont="1" applyBorder="1" applyAlignment="1" applyProtection="1">
      <alignment horizontal="right" vertical="center"/>
    </xf>
    <xf numFmtId="2" fontId="33" fillId="2" borderId="1" xfId="2" applyNumberFormat="1" applyFont="1" applyFill="1" applyBorder="1" applyAlignment="1" applyProtection="1">
      <alignment vertical="center"/>
      <protection locked="0"/>
    </xf>
    <xf numFmtId="43" fontId="10" fillId="0" borderId="0" xfId="0" applyNumberFormat="1" applyFont="1" applyAlignment="1" applyProtection="1">
      <alignment vertical="center"/>
    </xf>
    <xf numFmtId="43" fontId="10" fillId="3" borderId="61" xfId="0" applyNumberFormat="1" applyFont="1" applyFill="1" applyBorder="1" applyAlignment="1" applyProtection="1">
      <alignment horizontal="center" vertical="center" wrapText="1"/>
    </xf>
    <xf numFmtId="43" fontId="10" fillId="0" borderId="13" xfId="2" applyNumberFormat="1" applyFont="1" applyFill="1" applyBorder="1" applyAlignment="1" applyProtection="1">
      <alignment vertical="center"/>
    </xf>
    <xf numFmtId="43" fontId="10" fillId="0" borderId="15" xfId="2" applyNumberFormat="1" applyFont="1" applyFill="1" applyBorder="1" applyAlignment="1" applyProtection="1">
      <alignment vertical="center"/>
    </xf>
    <xf numFmtId="43" fontId="30" fillId="3" borderId="44" xfId="0" applyNumberFormat="1" applyFont="1" applyFill="1" applyBorder="1" applyAlignment="1" applyProtection="1">
      <alignment vertical="center"/>
    </xf>
    <xf numFmtId="0" fontId="10" fillId="0" borderId="11" xfId="0" applyFont="1" applyFill="1" applyBorder="1" applyAlignment="1" applyProtection="1">
      <alignment horizontal="left" vertical="center"/>
    </xf>
    <xf numFmtId="0" fontId="10" fillId="0" borderId="11" xfId="0" applyFont="1" applyFill="1" applyBorder="1" applyAlignment="1" applyProtection="1">
      <alignment vertical="center" wrapText="1"/>
    </xf>
    <xf numFmtId="165" fontId="10" fillId="0" borderId="11" xfId="2" applyNumberFormat="1" applyFont="1" applyBorder="1" applyAlignment="1" applyProtection="1">
      <alignment horizontal="center" vertical="center"/>
    </xf>
    <xf numFmtId="2" fontId="33" fillId="2" borderId="11" xfId="2" applyNumberFormat="1" applyFont="1" applyFill="1" applyBorder="1" applyAlignment="1" applyProtection="1">
      <alignment vertical="center"/>
      <protection locked="0"/>
    </xf>
    <xf numFmtId="0" fontId="14" fillId="3" borderId="1" xfId="0" applyFont="1" applyFill="1" applyBorder="1" applyAlignment="1">
      <alignment horizontal="center" vertical="center" wrapText="1"/>
    </xf>
    <xf numFmtId="0" fontId="14" fillId="0" borderId="11" xfId="0" applyFont="1" applyBorder="1" applyAlignment="1">
      <alignment horizontal="center" vertical="center"/>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31" fillId="0" borderId="0" xfId="0" applyFont="1" applyAlignment="1">
      <alignment wrapText="1"/>
    </xf>
    <xf numFmtId="43" fontId="9" fillId="0" borderId="5" xfId="2" applyNumberFormat="1" applyFont="1" applyBorder="1" applyAlignment="1" applyProtection="1">
      <alignment horizontal="center" vertical="center"/>
    </xf>
    <xf numFmtId="43" fontId="9" fillId="0" borderId="8" xfId="2" applyNumberFormat="1" applyFont="1" applyBorder="1" applyAlignment="1" applyProtection="1">
      <alignment horizontal="center" vertical="center"/>
    </xf>
    <xf numFmtId="0" fontId="9" fillId="0" borderId="38"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0" fontId="9" fillId="0" borderId="2"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2" fontId="6" fillId="2" borderId="2" xfId="1" applyNumberFormat="1" applyFont="1" applyFill="1" applyBorder="1" applyAlignment="1" applyProtection="1">
      <alignment horizontal="center" vertical="center"/>
      <protection locked="0"/>
    </xf>
    <xf numFmtId="2" fontId="6" fillId="2" borderId="7" xfId="1" applyNumberFormat="1" applyFont="1" applyFill="1" applyBorder="1" applyAlignment="1" applyProtection="1">
      <alignment horizontal="center" vertical="center"/>
      <protection locked="0"/>
    </xf>
    <xf numFmtId="0" fontId="9" fillId="0" borderId="3"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4" xfId="0" applyFont="1" applyBorder="1" applyAlignment="1" applyProtection="1">
      <alignment horizontal="center" vertical="center"/>
    </xf>
    <xf numFmtId="0" fontId="9" fillId="0" borderId="7" xfId="0" applyFont="1" applyBorder="1" applyAlignment="1" applyProtection="1">
      <alignment horizontal="center" vertical="center"/>
    </xf>
    <xf numFmtId="43" fontId="9" fillId="0" borderId="4" xfId="1" applyNumberFormat="1" applyFont="1" applyBorder="1" applyAlignment="1" applyProtection="1">
      <alignment horizontal="center" vertical="center"/>
    </xf>
    <xf numFmtId="43" fontId="9" fillId="0" borderId="7" xfId="1" applyNumberFormat="1" applyFont="1" applyBorder="1" applyAlignment="1" applyProtection="1">
      <alignment horizontal="center" vertical="center"/>
    </xf>
    <xf numFmtId="43" fontId="9" fillId="0" borderId="39" xfId="2" applyNumberFormat="1" applyFont="1" applyBorder="1" applyAlignment="1" applyProtection="1">
      <alignment horizontal="center" vertical="center"/>
    </xf>
    <xf numFmtId="0" fontId="15" fillId="5" borderId="17" xfId="0" applyFont="1" applyFill="1" applyBorder="1" applyAlignment="1" applyProtection="1">
      <alignment horizontal="center" vertical="center" wrapText="1"/>
    </xf>
    <xf numFmtId="0" fontId="15" fillId="5" borderId="18" xfId="0" applyFont="1" applyFill="1" applyBorder="1" applyAlignment="1" applyProtection="1">
      <alignment horizontal="center" vertical="center" wrapText="1"/>
    </xf>
    <xf numFmtId="0" fontId="15" fillId="5" borderId="19" xfId="0" applyFont="1" applyFill="1" applyBorder="1" applyAlignment="1" applyProtection="1">
      <alignment horizontal="center" vertical="center" wrapText="1"/>
    </xf>
    <xf numFmtId="167" fontId="9" fillId="5" borderId="3" xfId="0" applyNumberFormat="1" applyFont="1" applyFill="1" applyBorder="1" applyAlignment="1" applyProtection="1">
      <alignment horizontal="center" vertical="center"/>
    </xf>
    <xf numFmtId="167" fontId="9" fillId="5" borderId="6" xfId="0" applyNumberFormat="1" applyFont="1" applyFill="1" applyBorder="1" applyAlignment="1" applyProtection="1">
      <alignment horizontal="center" vertical="center"/>
    </xf>
    <xf numFmtId="43" fontId="9" fillId="0" borderId="4" xfId="0" applyNumberFormat="1" applyFont="1" applyBorder="1" applyAlignment="1" applyProtection="1">
      <alignment horizontal="center" vertical="center"/>
    </xf>
    <xf numFmtId="43" fontId="9" fillId="0" borderId="5" xfId="0" applyNumberFormat="1" applyFont="1" applyBorder="1" applyAlignment="1" applyProtection="1">
      <alignment horizontal="center" vertical="center"/>
    </xf>
    <xf numFmtId="43" fontId="9" fillId="0" borderId="7" xfId="0" applyNumberFormat="1" applyFont="1" applyBorder="1" applyAlignment="1" applyProtection="1">
      <alignment horizontal="center" vertical="center"/>
    </xf>
    <xf numFmtId="43" fontId="9" fillId="0" borderId="8" xfId="0" applyNumberFormat="1" applyFont="1" applyBorder="1" applyAlignment="1" applyProtection="1">
      <alignment horizontal="center" vertical="center"/>
    </xf>
    <xf numFmtId="0" fontId="9" fillId="5" borderId="40" xfId="0" applyFont="1" applyFill="1" applyBorder="1" applyAlignment="1" applyProtection="1">
      <alignment horizontal="center" vertical="center"/>
    </xf>
    <xf numFmtId="0" fontId="9" fillId="5" borderId="24" xfId="0" applyFont="1" applyFill="1" applyBorder="1" applyAlignment="1" applyProtection="1">
      <alignment horizontal="center" vertical="center"/>
    </xf>
    <xf numFmtId="0" fontId="9" fillId="5" borderId="41" xfId="0" applyFont="1" applyFill="1" applyBorder="1" applyAlignment="1" applyProtection="1">
      <alignment horizontal="center" vertical="center"/>
    </xf>
    <xf numFmtId="0" fontId="9" fillId="5" borderId="9" xfId="0" applyFont="1" applyFill="1" applyBorder="1" applyAlignment="1" applyProtection="1">
      <alignment horizontal="center" vertical="center"/>
    </xf>
    <xf numFmtId="0" fontId="9" fillId="5" borderId="4" xfId="0" applyFont="1" applyFill="1" applyBorder="1" applyAlignment="1" applyProtection="1">
      <alignment horizontal="center" vertical="center"/>
    </xf>
    <xf numFmtId="0" fontId="9" fillId="5" borderId="5" xfId="0" applyFont="1" applyFill="1" applyBorder="1" applyAlignment="1" applyProtection="1">
      <alignment horizontal="center" vertical="center"/>
    </xf>
    <xf numFmtId="0" fontId="9" fillId="5" borderId="3" xfId="0" applyFont="1" applyFill="1" applyBorder="1" applyAlignment="1" applyProtection="1">
      <alignment horizontal="center" vertical="center" wrapText="1"/>
    </xf>
    <xf numFmtId="0" fontId="9" fillId="5" borderId="14" xfId="0" applyFont="1" applyFill="1" applyBorder="1" applyAlignment="1" applyProtection="1">
      <alignment horizontal="center" vertical="center" wrapText="1"/>
    </xf>
    <xf numFmtId="0" fontId="9" fillId="5" borderId="5" xfId="0" applyFont="1" applyFill="1" applyBorder="1" applyAlignment="1" applyProtection="1">
      <alignment horizontal="center" vertical="center" wrapText="1"/>
    </xf>
    <xf numFmtId="0" fontId="9" fillId="5" borderId="15" xfId="0" applyFont="1" applyFill="1" applyBorder="1" applyAlignment="1" applyProtection="1">
      <alignment horizontal="center" vertical="center" wrapText="1"/>
    </xf>
    <xf numFmtId="0" fontId="12" fillId="5" borderId="20" xfId="0" applyFont="1" applyFill="1" applyBorder="1" applyAlignment="1" applyProtection="1">
      <alignment horizontal="center" vertical="center"/>
    </xf>
    <xf numFmtId="0" fontId="12" fillId="5" borderId="21" xfId="0" applyFont="1" applyFill="1" applyBorder="1" applyAlignment="1" applyProtection="1">
      <alignment horizontal="center" vertical="center"/>
    </xf>
    <xf numFmtId="0" fontId="12" fillId="5" borderId="22" xfId="0" applyFont="1" applyFill="1" applyBorder="1" applyAlignment="1" applyProtection="1">
      <alignment horizontal="center" vertical="center"/>
    </xf>
    <xf numFmtId="0" fontId="9" fillId="0" borderId="28" xfId="0" applyFont="1" applyBorder="1" applyAlignment="1" applyProtection="1">
      <alignment horizontal="center" vertical="center" wrapText="1"/>
    </xf>
    <xf numFmtId="0" fontId="9" fillId="0" borderId="23" xfId="0" applyFont="1" applyBorder="1" applyAlignment="1" applyProtection="1">
      <alignment horizontal="center" vertical="center" wrapText="1"/>
    </xf>
    <xf numFmtId="0" fontId="9" fillId="0" borderId="29" xfId="0" applyFont="1" applyBorder="1" applyAlignment="1" applyProtection="1">
      <alignment horizontal="center" vertical="center" wrapText="1"/>
    </xf>
    <xf numFmtId="0" fontId="9" fillId="0" borderId="30" xfId="0" applyFont="1" applyBorder="1" applyAlignment="1" applyProtection="1">
      <alignment horizontal="center" vertical="center" wrapText="1"/>
    </xf>
    <xf numFmtId="0" fontId="9" fillId="0" borderId="31" xfId="0" applyFont="1" applyBorder="1" applyAlignment="1" applyProtection="1">
      <alignment horizontal="center" vertical="center" wrapText="1"/>
    </xf>
    <xf numFmtId="0" fontId="9" fillId="0" borderId="32" xfId="0" applyFont="1" applyBorder="1" applyAlignment="1" applyProtection="1">
      <alignment horizontal="center" vertical="center" wrapText="1"/>
    </xf>
    <xf numFmtId="0" fontId="10" fillId="0" borderId="36" xfId="0" applyFont="1" applyBorder="1" applyAlignment="1" applyProtection="1">
      <alignment horizontal="left" vertical="center" wrapText="1"/>
    </xf>
    <xf numFmtId="0" fontId="10" fillId="0" borderId="9" xfId="0" applyFont="1" applyBorder="1" applyAlignment="1" applyProtection="1">
      <alignment horizontal="left" vertical="center" wrapText="1"/>
    </xf>
    <xf numFmtId="0" fontId="10" fillId="0" borderId="37" xfId="0" applyFont="1" applyBorder="1" applyAlignment="1" applyProtection="1">
      <alignment horizontal="left" vertical="center" wrapText="1"/>
    </xf>
    <xf numFmtId="0" fontId="10" fillId="0" borderId="10" xfId="0" applyFont="1" applyBorder="1" applyAlignment="1" applyProtection="1">
      <alignment horizontal="left" vertical="center" wrapText="1"/>
    </xf>
    <xf numFmtId="166" fontId="12" fillId="5" borderId="26" xfId="0" applyNumberFormat="1" applyFont="1" applyFill="1" applyBorder="1" applyAlignment="1" applyProtection="1">
      <alignment horizontal="center" vertical="center"/>
    </xf>
    <xf numFmtId="166" fontId="12" fillId="5" borderId="25" xfId="0" applyNumberFormat="1" applyFont="1" applyFill="1" applyBorder="1" applyAlignment="1" applyProtection="1">
      <alignment horizontal="center" vertical="center"/>
    </xf>
    <xf numFmtId="0" fontId="21" fillId="5" borderId="26" xfId="0" applyFont="1" applyFill="1" applyBorder="1" applyAlignment="1" applyProtection="1">
      <alignment horizontal="left" vertical="center"/>
    </xf>
    <xf numFmtId="0" fontId="21" fillId="5" borderId="25" xfId="0" applyFont="1" applyFill="1" applyBorder="1" applyAlignment="1" applyProtection="1">
      <alignment horizontal="left" vertical="center"/>
    </xf>
    <xf numFmtId="0" fontId="15" fillId="5" borderId="46" xfId="0" applyFont="1" applyFill="1" applyBorder="1" applyAlignment="1" applyProtection="1">
      <alignment horizontal="center" vertical="center"/>
    </xf>
    <xf numFmtId="0" fontId="15" fillId="5" borderId="21" xfId="0" applyFont="1" applyFill="1" applyBorder="1" applyAlignment="1" applyProtection="1">
      <alignment horizontal="center" vertical="center"/>
    </xf>
    <xf numFmtId="0" fontId="15" fillId="5" borderId="47" xfId="0" applyFont="1" applyFill="1" applyBorder="1" applyAlignment="1" applyProtection="1">
      <alignment horizontal="center" vertical="center"/>
    </xf>
    <xf numFmtId="0" fontId="9" fillId="0" borderId="12" xfId="0" applyFont="1" applyBorder="1" applyAlignment="1" applyProtection="1">
      <alignment horizontal="center" vertical="center" wrapText="1"/>
    </xf>
    <xf numFmtId="0" fontId="9" fillId="0" borderId="2" xfId="0" applyFont="1" applyFill="1" applyBorder="1" applyAlignment="1" applyProtection="1">
      <alignment horizontal="left" vertical="center" wrapText="1"/>
    </xf>
    <xf numFmtId="0" fontId="9" fillId="0" borderId="1" xfId="0" applyFont="1" applyFill="1" applyBorder="1" applyAlignment="1" applyProtection="1">
      <alignment horizontal="left" vertical="center" wrapText="1"/>
    </xf>
    <xf numFmtId="0" fontId="21" fillId="5" borderId="17" xfId="0" applyFont="1" applyFill="1" applyBorder="1" applyAlignment="1" applyProtection="1">
      <alignment horizontal="left" vertical="center"/>
    </xf>
    <xf numFmtId="0" fontId="21" fillId="5" borderId="18" xfId="0" applyFont="1" applyFill="1" applyBorder="1" applyAlignment="1" applyProtection="1">
      <alignment horizontal="left" vertical="center"/>
    </xf>
    <xf numFmtId="0" fontId="9" fillId="0" borderId="12" xfId="0" applyFont="1" applyBorder="1" applyAlignment="1" applyProtection="1">
      <alignment horizontal="center" vertical="center"/>
    </xf>
    <xf numFmtId="19" fontId="9" fillId="0" borderId="4" xfId="0" applyNumberFormat="1" applyFont="1" applyBorder="1" applyAlignment="1" applyProtection="1">
      <alignment horizontal="center" vertical="center"/>
    </xf>
    <xf numFmtId="19" fontId="9" fillId="0" borderId="1" xfId="0" applyNumberFormat="1" applyFont="1" applyBorder="1" applyAlignment="1" applyProtection="1">
      <alignment horizontal="center" vertical="center"/>
    </xf>
    <xf numFmtId="19" fontId="9" fillId="0" borderId="7" xfId="0" applyNumberFormat="1" applyFont="1" applyBorder="1" applyAlignment="1" applyProtection="1">
      <alignment horizontal="center" vertical="center"/>
    </xf>
    <xf numFmtId="0" fontId="9" fillId="0" borderId="1" xfId="0" applyFont="1" applyBorder="1" applyAlignment="1" applyProtection="1">
      <alignment horizontal="center" vertical="center" wrapText="1"/>
    </xf>
    <xf numFmtId="167" fontId="9" fillId="0" borderId="12" xfId="0" applyNumberFormat="1" applyFont="1" applyBorder="1" applyAlignment="1" applyProtection="1">
      <alignment horizontal="center" vertical="center"/>
    </xf>
    <xf numFmtId="167" fontId="9" fillId="0" borderId="14" xfId="0" applyNumberFormat="1" applyFont="1" applyBorder="1" applyAlignment="1" applyProtection="1">
      <alignment horizontal="center" vertical="center"/>
    </xf>
    <xf numFmtId="0" fontId="15" fillId="5" borderId="40" xfId="0" applyFont="1" applyFill="1" applyBorder="1" applyAlignment="1" applyProtection="1">
      <alignment horizontal="center" vertical="center" wrapText="1"/>
    </xf>
    <xf numFmtId="0" fontId="15" fillId="5" borderId="24" xfId="0" applyFont="1" applyFill="1" applyBorder="1" applyAlignment="1" applyProtection="1">
      <alignment horizontal="center" vertical="center" wrapText="1"/>
    </xf>
    <xf numFmtId="0" fontId="15" fillId="5" borderId="41" xfId="0" applyFont="1" applyFill="1" applyBorder="1" applyAlignment="1" applyProtection="1">
      <alignment horizontal="center" vertical="center" wrapText="1"/>
    </xf>
    <xf numFmtId="0" fontId="11" fillId="0" borderId="0" xfId="0" applyFont="1" applyAlignment="1" applyProtection="1">
      <alignment horizontal="left" vertical="center" wrapText="1"/>
    </xf>
    <xf numFmtId="0" fontId="22" fillId="0" borderId="0" xfId="0" applyFont="1" applyFill="1" applyBorder="1" applyAlignment="1" applyProtection="1">
      <alignment horizontal="center" vertical="justify"/>
    </xf>
    <xf numFmtId="0" fontId="9" fillId="0" borderId="0" xfId="0" applyFont="1" applyBorder="1" applyAlignment="1" applyProtection="1">
      <alignment horizontal="left" vertical="center"/>
    </xf>
    <xf numFmtId="0" fontId="9" fillId="0" borderId="42" xfId="0" applyFont="1" applyBorder="1" applyAlignment="1" applyProtection="1">
      <alignment horizontal="center" vertical="center" wrapText="1"/>
    </xf>
    <xf numFmtId="0" fontId="9" fillId="0" borderId="25" xfId="0" applyFont="1" applyBorder="1" applyAlignment="1" applyProtection="1">
      <alignment horizontal="center" vertical="center" wrapText="1"/>
    </xf>
    <xf numFmtId="0" fontId="2" fillId="0" borderId="45" xfId="0" applyFont="1" applyBorder="1" applyAlignment="1" applyProtection="1">
      <alignment horizontal="center" vertical="center" wrapText="1"/>
    </xf>
    <xf numFmtId="0" fontId="2" fillId="0" borderId="26" xfId="0" applyFont="1" applyBorder="1" applyAlignment="1" applyProtection="1">
      <alignment horizontal="center" vertical="center" wrapText="1"/>
    </xf>
    <xf numFmtId="0" fontId="2" fillId="0" borderId="12"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38" xfId="0" applyFont="1" applyBorder="1" applyAlignment="1" applyProtection="1">
      <alignment horizontal="center" vertical="center"/>
    </xf>
    <xf numFmtId="0" fontId="15" fillId="5" borderId="17" xfId="0" applyFont="1" applyFill="1" applyBorder="1" applyAlignment="1" applyProtection="1">
      <alignment horizontal="center" vertical="center"/>
    </xf>
    <xf numFmtId="0" fontId="15" fillId="5" borderId="18" xfId="0" applyFont="1" applyFill="1" applyBorder="1" applyAlignment="1" applyProtection="1">
      <alignment horizontal="center" vertical="center"/>
    </xf>
    <xf numFmtId="0" fontId="15" fillId="5" borderId="19" xfId="0" applyFont="1" applyFill="1" applyBorder="1" applyAlignment="1" applyProtection="1">
      <alignment horizontal="center" vertical="center"/>
    </xf>
    <xf numFmtId="0" fontId="28" fillId="5" borderId="17" xfId="0" applyFont="1" applyFill="1" applyBorder="1" applyAlignment="1" applyProtection="1">
      <alignment horizontal="left" vertical="center"/>
    </xf>
    <xf numFmtId="0" fontId="28" fillId="5" borderId="18" xfId="0" applyFont="1" applyFill="1" applyBorder="1" applyAlignment="1" applyProtection="1">
      <alignment horizontal="left" vertical="center"/>
    </xf>
    <xf numFmtId="16" fontId="9" fillId="0" borderId="3" xfId="0" applyNumberFormat="1" applyFont="1" applyBorder="1" applyAlignment="1" applyProtection="1">
      <alignment horizontal="center" vertical="center"/>
    </xf>
    <xf numFmtId="16" fontId="9" fillId="0" borderId="12" xfId="0" applyNumberFormat="1" applyFont="1" applyBorder="1" applyAlignment="1" applyProtection="1">
      <alignment horizontal="center" vertical="center"/>
    </xf>
    <xf numFmtId="16" fontId="9" fillId="0" borderId="6" xfId="0" applyNumberFormat="1" applyFont="1" applyBorder="1" applyAlignment="1" applyProtection="1">
      <alignment horizontal="center" vertical="center"/>
    </xf>
    <xf numFmtId="0" fontId="9" fillId="0" borderId="20" xfId="0" applyFont="1" applyBorder="1" applyAlignment="1" applyProtection="1">
      <alignment horizontal="center" vertical="center" wrapText="1"/>
    </xf>
    <xf numFmtId="0" fontId="9" fillId="0" borderId="21" xfId="0" applyFont="1" applyBorder="1" applyAlignment="1" applyProtection="1">
      <alignment horizontal="center" vertical="center" wrapText="1"/>
    </xf>
    <xf numFmtId="0" fontId="9" fillId="0" borderId="22" xfId="0" applyFont="1" applyBorder="1" applyAlignment="1" applyProtection="1">
      <alignment horizontal="center" vertical="center" wrapText="1"/>
    </xf>
    <xf numFmtId="0" fontId="9" fillId="0" borderId="54" xfId="0" applyFont="1" applyBorder="1" applyAlignment="1" applyProtection="1">
      <alignment horizontal="center" vertical="center" wrapText="1"/>
    </xf>
    <xf numFmtId="0" fontId="9" fillId="0" borderId="51" xfId="0" applyFont="1" applyBorder="1" applyAlignment="1" applyProtection="1">
      <alignment horizontal="center" vertical="center" wrapText="1"/>
    </xf>
    <xf numFmtId="0" fontId="9" fillId="0" borderId="16"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9" fillId="0" borderId="58" xfId="0" applyFont="1" applyBorder="1" applyAlignment="1" applyProtection="1">
      <alignment horizontal="center" vertical="center" wrapText="1"/>
    </xf>
    <xf numFmtId="0" fontId="9" fillId="0" borderId="43" xfId="0" applyFont="1" applyBorder="1" applyAlignment="1" applyProtection="1">
      <alignment horizontal="center" vertical="center" wrapText="1"/>
    </xf>
    <xf numFmtId="0" fontId="31" fillId="0" borderId="0" xfId="0" applyFont="1" applyAlignment="1" applyProtection="1">
      <alignment horizontal="left" vertical="center" wrapText="1"/>
    </xf>
    <xf numFmtId="0" fontId="27" fillId="0" borderId="0" xfId="0" applyFont="1" applyAlignment="1" applyProtection="1">
      <alignment horizontal="center" vertical="center"/>
    </xf>
    <xf numFmtId="16" fontId="9" fillId="0" borderId="40" xfId="0" applyNumberFormat="1" applyFont="1" applyBorder="1" applyAlignment="1" applyProtection="1">
      <alignment horizontal="center" vertical="center"/>
    </xf>
    <xf numFmtId="16" fontId="9" fillId="0" borderId="45" xfId="0" applyNumberFormat="1" applyFont="1" applyBorder="1" applyAlignment="1" applyProtection="1">
      <alignment horizontal="center" vertical="center"/>
    </xf>
    <xf numFmtId="0" fontId="9" fillId="3" borderId="57" xfId="0" applyFont="1" applyFill="1" applyBorder="1" applyAlignment="1" applyProtection="1">
      <alignment horizontal="center" vertical="center" wrapText="1"/>
    </xf>
    <xf numFmtId="0" fontId="9" fillId="3" borderId="23" xfId="0" applyFont="1" applyFill="1" applyBorder="1" applyAlignment="1" applyProtection="1">
      <alignment horizontal="center" vertical="center" wrapText="1"/>
    </xf>
    <xf numFmtId="0" fontId="9" fillId="3" borderId="56" xfId="0" applyFont="1" applyFill="1" applyBorder="1" applyAlignment="1" applyProtection="1">
      <alignment horizontal="center" vertical="center" wrapText="1"/>
    </xf>
    <xf numFmtId="0" fontId="25" fillId="0" borderId="46" xfId="0" applyFont="1" applyBorder="1" applyAlignment="1" applyProtection="1">
      <alignment horizontal="center" vertical="center"/>
    </xf>
    <xf numFmtId="0" fontId="25" fillId="0" borderId="21" xfId="0" applyFont="1" applyBorder="1" applyAlignment="1" applyProtection="1">
      <alignment horizontal="center" vertical="center"/>
    </xf>
    <xf numFmtId="0" fontId="25" fillId="0" borderId="47" xfId="0" applyFont="1" applyBorder="1" applyAlignment="1" applyProtection="1">
      <alignment horizontal="center" vertical="center"/>
    </xf>
    <xf numFmtId="0" fontId="9" fillId="0" borderId="33" xfId="0" applyFont="1" applyBorder="1" applyAlignment="1" applyProtection="1">
      <alignment horizontal="center" vertical="center" wrapText="1"/>
    </xf>
    <xf numFmtId="0" fontId="9" fillId="0" borderId="55" xfId="0" applyFont="1" applyBorder="1" applyAlignment="1" applyProtection="1">
      <alignment horizontal="center" vertical="center" wrapText="1"/>
    </xf>
    <xf numFmtId="0" fontId="9" fillId="0" borderId="9" xfId="0" applyFont="1" applyBorder="1" applyAlignment="1" applyProtection="1">
      <alignment horizontal="center" vertical="center" wrapText="1"/>
    </xf>
    <xf numFmtId="0" fontId="9" fillId="0" borderId="48" xfId="0" applyFont="1" applyBorder="1" applyAlignment="1" applyProtection="1">
      <alignment horizontal="center" vertical="center" wrapText="1"/>
    </xf>
    <xf numFmtId="0" fontId="9" fillId="0" borderId="49" xfId="0" applyFont="1" applyBorder="1" applyAlignment="1" applyProtection="1">
      <alignment horizontal="center" vertical="center" wrapText="1"/>
    </xf>
    <xf numFmtId="0" fontId="9" fillId="0" borderId="50" xfId="0" applyFont="1" applyBorder="1" applyAlignment="1" applyProtection="1">
      <alignment horizontal="center" vertical="center" wrapText="1"/>
    </xf>
    <xf numFmtId="0" fontId="15" fillId="3" borderId="46" xfId="0" applyFont="1" applyFill="1" applyBorder="1" applyAlignment="1" applyProtection="1">
      <alignment horizontal="center" vertical="center"/>
    </xf>
    <xf numFmtId="0" fontId="15" fillId="3" borderId="21" xfId="0" applyFont="1" applyFill="1" applyBorder="1" applyAlignment="1" applyProtection="1">
      <alignment horizontal="center" vertical="center"/>
    </xf>
    <xf numFmtId="0" fontId="15" fillId="3" borderId="47" xfId="0" applyFont="1" applyFill="1" applyBorder="1" applyAlignment="1" applyProtection="1">
      <alignment horizontal="center" vertical="center"/>
    </xf>
    <xf numFmtId="0" fontId="9" fillId="3" borderId="3" xfId="0" applyFont="1" applyFill="1" applyBorder="1" applyAlignment="1" applyProtection="1">
      <alignment horizontal="center" vertical="center" wrapText="1"/>
    </xf>
    <xf numFmtId="0" fontId="9" fillId="3" borderId="14"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9" fillId="3" borderId="11" xfId="0" applyFont="1" applyFill="1" applyBorder="1" applyAlignment="1" applyProtection="1">
      <alignment horizontal="center" vertical="center" wrapText="1"/>
    </xf>
    <xf numFmtId="0" fontId="9" fillId="3" borderId="20" xfId="0" applyFont="1" applyFill="1" applyBorder="1" applyAlignment="1" applyProtection="1">
      <alignment horizontal="center" vertical="center" wrapText="1"/>
    </xf>
    <xf numFmtId="0" fontId="9" fillId="3" borderId="21" xfId="0" applyFont="1" applyFill="1" applyBorder="1" applyAlignment="1" applyProtection="1">
      <alignment horizontal="center" vertical="center" wrapText="1"/>
    </xf>
    <xf numFmtId="0" fontId="9" fillId="3" borderId="22" xfId="0" applyFont="1" applyFill="1" applyBorder="1" applyAlignment="1" applyProtection="1">
      <alignment horizontal="center" vertical="center" wrapText="1"/>
    </xf>
    <xf numFmtId="16" fontId="9" fillId="0" borderId="14" xfId="0" applyNumberFormat="1" applyFont="1" applyBorder="1" applyAlignment="1" applyProtection="1">
      <alignment horizontal="center" vertical="center"/>
    </xf>
    <xf numFmtId="16" fontId="9" fillId="0" borderId="38" xfId="0" applyNumberFormat="1" applyFont="1" applyBorder="1" applyAlignment="1" applyProtection="1">
      <alignment horizontal="center" vertical="center"/>
    </xf>
    <xf numFmtId="16" fontId="9" fillId="0" borderId="26" xfId="0" applyNumberFormat="1" applyFont="1" applyBorder="1" applyAlignment="1" applyProtection="1">
      <alignment horizontal="center" vertical="center"/>
    </xf>
    <xf numFmtId="0" fontId="14" fillId="3" borderId="1" xfId="0" applyFont="1" applyFill="1" applyBorder="1" applyAlignment="1">
      <alignment horizontal="center" vertical="center" wrapText="1"/>
    </xf>
    <xf numFmtId="0" fontId="14" fillId="0" borderId="11" xfId="0" applyFont="1" applyBorder="1" applyAlignment="1">
      <alignment horizontal="center" vertical="center"/>
    </xf>
    <xf numFmtId="0" fontId="14" fillId="0" borderId="2" xfId="0" applyFont="1" applyBorder="1" applyAlignment="1">
      <alignment horizontal="center" vertical="center"/>
    </xf>
    <xf numFmtId="0" fontId="14" fillId="0" borderId="11"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0" xfId="0" applyFont="1" applyAlignment="1">
      <alignment horizontal="center" vertical="center" wrapText="1"/>
    </xf>
    <xf numFmtId="0" fontId="14" fillId="3" borderId="5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4" fillId="3" borderId="53" xfId="0" applyFont="1" applyFill="1" applyBorder="1" applyAlignment="1">
      <alignment horizontal="center" vertical="center" wrapText="1"/>
    </xf>
    <xf numFmtId="0" fontId="14" fillId="3" borderId="52" xfId="0" applyFont="1" applyFill="1" applyBorder="1" applyAlignment="1">
      <alignment horizontal="center" vertical="center" wrapText="1"/>
    </xf>
    <xf numFmtId="0" fontId="17" fillId="3" borderId="46" xfId="0" applyFont="1" applyFill="1" applyBorder="1" applyAlignment="1" applyProtection="1">
      <alignment horizontal="left" vertical="center" wrapText="1"/>
    </xf>
    <xf numFmtId="0" fontId="17" fillId="3" borderId="21" xfId="0" applyFont="1" applyFill="1" applyBorder="1" applyAlignment="1" applyProtection="1">
      <alignment horizontal="left" vertical="center" wrapText="1"/>
    </xf>
    <xf numFmtId="0" fontId="17" fillId="3" borderId="47" xfId="0" applyFont="1" applyFill="1" applyBorder="1" applyAlignment="1" applyProtection="1">
      <alignment horizontal="left" vertical="center" wrapText="1"/>
    </xf>
  </cellXfs>
  <cellStyles count="5">
    <cellStyle name="Comma" xfId="2" builtinId="3"/>
    <cellStyle name="Currency" xfId="1" builtinId="4"/>
    <cellStyle name="Normal" xfId="0" builtinId="0"/>
    <cellStyle name="Normal 2" xfId="3"/>
    <cellStyle name="Обычный 2" xfId="4"/>
  </cellStyles>
  <dxfs count="0"/>
  <tableStyles count="0" defaultTableStyle="TableStyleMedium2" defaultPivotStyle="PivotStyleLight16"/>
  <colors>
    <mruColors>
      <color rgb="FF8BD0FF"/>
      <color rgb="FFD9F0FF"/>
      <color rgb="FF00FFFF"/>
      <color rgb="FFCC99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121"/>
  <sheetViews>
    <sheetView tabSelected="1" zoomScaleNormal="100" workbookViewId="0">
      <selection activeCell="P12" sqref="P12"/>
    </sheetView>
  </sheetViews>
  <sheetFormatPr defaultRowHeight="12.75" x14ac:dyDescent="0.2"/>
  <cols>
    <col min="1" max="1" width="14.6640625" style="23" bestFit="1" customWidth="1"/>
    <col min="2" max="2" width="55.5" style="23" bestFit="1" customWidth="1"/>
    <col min="3" max="3" width="13.33203125" style="23" bestFit="1" customWidth="1"/>
    <col min="4" max="4" width="20.33203125" style="23" customWidth="1"/>
    <col min="5" max="5" width="13.33203125" style="1" customWidth="1"/>
    <col min="6" max="6" width="22.1640625" style="1" customWidth="1"/>
    <col min="7" max="8" width="13" style="1" bestFit="1" customWidth="1"/>
    <col min="9" max="9" width="19.83203125" style="1" bestFit="1" customWidth="1"/>
    <col min="10" max="10" width="17.5" style="1" bestFit="1" customWidth="1"/>
    <col min="11" max="11" width="20.83203125" style="1" bestFit="1" customWidth="1"/>
    <col min="12" max="12" width="15.5" style="1" bestFit="1" customWidth="1"/>
    <col min="13" max="16384" width="9.33203125" style="1"/>
  </cols>
  <sheetData>
    <row r="1" spans="1:12" ht="42.75" customHeight="1" thickBot="1" x14ac:dyDescent="0.25">
      <c r="A1" s="261" t="s">
        <v>176</v>
      </c>
      <c r="B1" s="262"/>
      <c r="C1" s="262"/>
      <c r="D1" s="262"/>
      <c r="E1" s="262"/>
      <c r="F1" s="262"/>
      <c r="G1" s="262"/>
      <c r="H1" s="262"/>
      <c r="I1" s="262"/>
      <c r="J1" s="262"/>
      <c r="K1" s="263"/>
    </row>
    <row r="2" spans="1:12" ht="21" customHeight="1" thickBot="1" x14ac:dyDescent="0.25">
      <c r="A2" s="276" t="s">
        <v>7</v>
      </c>
      <c r="B2" s="278" t="s">
        <v>36</v>
      </c>
      <c r="C2" s="273" t="s">
        <v>38</v>
      </c>
      <c r="D2" s="274"/>
      <c r="E2" s="274"/>
      <c r="F2" s="275"/>
      <c r="G2" s="270" t="s">
        <v>39</v>
      </c>
      <c r="H2" s="271"/>
      <c r="I2" s="271"/>
      <c r="J2" s="271"/>
      <c r="K2" s="272"/>
    </row>
    <row r="3" spans="1:12" s="2" customFormat="1" ht="51.75" thickBot="1" x14ac:dyDescent="0.25">
      <c r="A3" s="277"/>
      <c r="B3" s="279"/>
      <c r="C3" s="24" t="s">
        <v>8</v>
      </c>
      <c r="D3" s="25" t="s">
        <v>154</v>
      </c>
      <c r="E3" s="25" t="s">
        <v>9</v>
      </c>
      <c r="F3" s="72" t="s">
        <v>25</v>
      </c>
      <c r="G3" s="112" t="s">
        <v>10</v>
      </c>
      <c r="H3" s="47" t="s">
        <v>11</v>
      </c>
      <c r="I3" s="47" t="s">
        <v>12</v>
      </c>
      <c r="J3" s="47" t="s">
        <v>13</v>
      </c>
      <c r="K3" s="48" t="s">
        <v>25</v>
      </c>
    </row>
    <row r="4" spans="1:12" ht="26.25" customHeight="1" x14ac:dyDescent="0.2">
      <c r="A4" s="289" t="s">
        <v>37</v>
      </c>
      <c r="B4" s="290"/>
      <c r="C4" s="66">
        <v>1</v>
      </c>
      <c r="D4" s="110">
        <v>0</v>
      </c>
      <c r="E4" s="266">
        <f>D4+D5</f>
        <v>0</v>
      </c>
      <c r="F4" s="267"/>
      <c r="G4" s="248">
        <v>1</v>
      </c>
      <c r="H4" s="250">
        <v>1</v>
      </c>
      <c r="I4" s="252">
        <v>0</v>
      </c>
      <c r="J4" s="252">
        <v>0</v>
      </c>
      <c r="K4" s="260">
        <f>(G4*I4)+(H4*J4)</f>
        <v>0</v>
      </c>
    </row>
    <row r="5" spans="1:12" ht="27" customHeight="1" thickBot="1" x14ac:dyDescent="0.25">
      <c r="A5" s="291" t="s">
        <v>35</v>
      </c>
      <c r="B5" s="292"/>
      <c r="C5" s="67">
        <v>1</v>
      </c>
      <c r="D5" s="111">
        <v>0</v>
      </c>
      <c r="E5" s="268"/>
      <c r="F5" s="269"/>
      <c r="G5" s="249"/>
      <c r="H5" s="251"/>
      <c r="I5" s="253"/>
      <c r="J5" s="253"/>
      <c r="K5" s="247"/>
    </row>
    <row r="6" spans="1:12" ht="27" customHeight="1" x14ac:dyDescent="0.2">
      <c r="A6" s="264" t="s">
        <v>44</v>
      </c>
      <c r="B6" s="3" t="s">
        <v>37</v>
      </c>
      <c r="C6" s="66">
        <f>E6</f>
        <v>3</v>
      </c>
      <c r="D6" s="68">
        <f>$D$4</f>
        <v>0</v>
      </c>
      <c r="E6" s="66">
        <v>3</v>
      </c>
      <c r="F6" s="70">
        <f t="shared" ref="F6:F21" si="0">C6*D6</f>
        <v>0</v>
      </c>
      <c r="G6" s="283"/>
      <c r="H6" s="284"/>
      <c r="I6" s="284"/>
      <c r="J6" s="284"/>
      <c r="K6" s="285"/>
    </row>
    <row r="7" spans="1:12" ht="27" customHeight="1" thickBot="1" x14ac:dyDescent="0.25">
      <c r="A7" s="265"/>
      <c r="B7" s="4" t="s">
        <v>35</v>
      </c>
      <c r="C7" s="67">
        <f>E7/2</f>
        <v>50</v>
      </c>
      <c r="D7" s="31">
        <f>$D$5</f>
        <v>0</v>
      </c>
      <c r="E7" s="67">
        <v>100</v>
      </c>
      <c r="F7" s="71">
        <f t="shared" si="0"/>
        <v>0</v>
      </c>
      <c r="G7" s="286"/>
      <c r="H7" s="287"/>
      <c r="I7" s="287"/>
      <c r="J7" s="287"/>
      <c r="K7" s="288"/>
    </row>
    <row r="8" spans="1:12" s="5" customFormat="1" ht="24" customHeight="1" x14ac:dyDescent="0.2">
      <c r="A8" s="264" t="s">
        <v>42</v>
      </c>
      <c r="B8" s="3" t="s">
        <v>37</v>
      </c>
      <c r="C8" s="66">
        <f t="shared" ref="C8" si="1">E8</f>
        <v>6</v>
      </c>
      <c r="D8" s="68">
        <f>$D$4</f>
        <v>0</v>
      </c>
      <c r="E8" s="66">
        <v>6</v>
      </c>
      <c r="F8" s="32">
        <f t="shared" si="0"/>
        <v>0</v>
      </c>
      <c r="G8" s="254">
        <f>E8+E9</f>
        <v>206</v>
      </c>
      <c r="H8" s="256">
        <f>G8</f>
        <v>206</v>
      </c>
      <c r="I8" s="258">
        <f>$I$4</f>
        <v>0</v>
      </c>
      <c r="J8" s="258">
        <f>$J$4</f>
        <v>0</v>
      </c>
      <c r="K8" s="246">
        <f>(G8*I8)+(H8*J8)</f>
        <v>0</v>
      </c>
    </row>
    <row r="9" spans="1:12" s="5" customFormat="1" ht="24" customHeight="1" thickBot="1" x14ac:dyDescent="0.25">
      <c r="A9" s="265"/>
      <c r="B9" s="4" t="s">
        <v>35</v>
      </c>
      <c r="C9" s="67">
        <f t="shared" ref="C9" si="2">E9/2</f>
        <v>100</v>
      </c>
      <c r="D9" s="31">
        <f>$D$5</f>
        <v>0</v>
      </c>
      <c r="E9" s="67">
        <v>200</v>
      </c>
      <c r="F9" s="33">
        <f t="shared" si="0"/>
        <v>0</v>
      </c>
      <c r="G9" s="255"/>
      <c r="H9" s="257"/>
      <c r="I9" s="259"/>
      <c r="J9" s="259"/>
      <c r="K9" s="247"/>
    </row>
    <row r="10" spans="1:12" s="5" customFormat="1" ht="24" customHeight="1" x14ac:dyDescent="0.2">
      <c r="A10" s="264" t="s">
        <v>29</v>
      </c>
      <c r="B10" s="3" t="s">
        <v>37</v>
      </c>
      <c r="C10" s="66">
        <f t="shared" ref="C10" si="3">E10</f>
        <v>6</v>
      </c>
      <c r="D10" s="68">
        <f>$D$4</f>
        <v>0</v>
      </c>
      <c r="E10" s="66">
        <v>6</v>
      </c>
      <c r="F10" s="32">
        <f t="shared" si="0"/>
        <v>0</v>
      </c>
      <c r="G10" s="254">
        <f>E10+E11</f>
        <v>206</v>
      </c>
      <c r="H10" s="256">
        <f>G10</f>
        <v>206</v>
      </c>
      <c r="I10" s="258">
        <f>$I$4</f>
        <v>0</v>
      </c>
      <c r="J10" s="258">
        <f>$J$4</f>
        <v>0</v>
      </c>
      <c r="K10" s="246">
        <f>(G10*I10)+(H10*J10)</f>
        <v>0</v>
      </c>
    </row>
    <row r="11" spans="1:12" s="5" customFormat="1" ht="24" customHeight="1" thickBot="1" x14ac:dyDescent="0.25">
      <c r="A11" s="265"/>
      <c r="B11" s="4" t="s">
        <v>35</v>
      </c>
      <c r="C11" s="67">
        <f t="shared" ref="C11" si="4">E11/2</f>
        <v>100</v>
      </c>
      <c r="D11" s="31">
        <f>$D$5</f>
        <v>0</v>
      </c>
      <c r="E11" s="67">
        <v>200</v>
      </c>
      <c r="F11" s="33">
        <f t="shared" si="0"/>
        <v>0</v>
      </c>
      <c r="G11" s="255"/>
      <c r="H11" s="257"/>
      <c r="I11" s="259"/>
      <c r="J11" s="259"/>
      <c r="K11" s="247"/>
      <c r="L11" s="6"/>
    </row>
    <row r="12" spans="1:12" s="5" customFormat="1" ht="24" customHeight="1" x14ac:dyDescent="0.2">
      <c r="A12" s="264" t="s">
        <v>30</v>
      </c>
      <c r="B12" s="3" t="s">
        <v>37</v>
      </c>
      <c r="C12" s="66">
        <f t="shared" ref="C12" si="5">E12</f>
        <v>6</v>
      </c>
      <c r="D12" s="68">
        <f>$D$4</f>
        <v>0</v>
      </c>
      <c r="E12" s="66">
        <v>6</v>
      </c>
      <c r="F12" s="32">
        <f t="shared" si="0"/>
        <v>0</v>
      </c>
      <c r="G12" s="254">
        <v>0</v>
      </c>
      <c r="H12" s="256">
        <f>E12+E13</f>
        <v>206</v>
      </c>
      <c r="I12" s="258">
        <f>$I$4</f>
        <v>0</v>
      </c>
      <c r="J12" s="258">
        <f>$J$4</f>
        <v>0</v>
      </c>
      <c r="K12" s="246">
        <f>(G12*I12)+(H12*J12)</f>
        <v>0</v>
      </c>
    </row>
    <row r="13" spans="1:12" s="5" customFormat="1" ht="24" customHeight="1" thickBot="1" x14ac:dyDescent="0.25">
      <c r="A13" s="265"/>
      <c r="B13" s="4" t="s">
        <v>35</v>
      </c>
      <c r="C13" s="67">
        <f t="shared" ref="C13" si="6">E13/2</f>
        <v>100</v>
      </c>
      <c r="D13" s="31">
        <f>$D$5</f>
        <v>0</v>
      </c>
      <c r="E13" s="67">
        <v>200</v>
      </c>
      <c r="F13" s="33">
        <f t="shared" si="0"/>
        <v>0</v>
      </c>
      <c r="G13" s="255"/>
      <c r="H13" s="257"/>
      <c r="I13" s="259"/>
      <c r="J13" s="259"/>
      <c r="K13" s="247"/>
    </row>
    <row r="14" spans="1:12" s="5" customFormat="1" ht="24" customHeight="1" x14ac:dyDescent="0.2">
      <c r="A14" s="264" t="s">
        <v>31</v>
      </c>
      <c r="B14" s="3" t="s">
        <v>37</v>
      </c>
      <c r="C14" s="66">
        <f t="shared" ref="C14" si="7">E14</f>
        <v>6</v>
      </c>
      <c r="D14" s="68">
        <f>$D$4</f>
        <v>0</v>
      </c>
      <c r="E14" s="66">
        <v>6</v>
      </c>
      <c r="F14" s="32">
        <f t="shared" si="0"/>
        <v>0</v>
      </c>
      <c r="G14" s="254">
        <v>0</v>
      </c>
      <c r="H14" s="256">
        <f>E14+E15</f>
        <v>206</v>
      </c>
      <c r="I14" s="258">
        <f>$I$4</f>
        <v>0</v>
      </c>
      <c r="J14" s="258">
        <f>$J$4</f>
        <v>0</v>
      </c>
      <c r="K14" s="246">
        <f>(G14*I14)+(H14*J14)</f>
        <v>0</v>
      </c>
    </row>
    <row r="15" spans="1:12" s="5" customFormat="1" ht="24" customHeight="1" thickBot="1" x14ac:dyDescent="0.25">
      <c r="A15" s="265"/>
      <c r="B15" s="4" t="s">
        <v>35</v>
      </c>
      <c r="C15" s="67">
        <f t="shared" ref="C15" si="8">E15/2</f>
        <v>100</v>
      </c>
      <c r="D15" s="31">
        <f>$D$5</f>
        <v>0</v>
      </c>
      <c r="E15" s="67">
        <v>200</v>
      </c>
      <c r="F15" s="33">
        <f t="shared" si="0"/>
        <v>0</v>
      </c>
      <c r="G15" s="255"/>
      <c r="H15" s="257"/>
      <c r="I15" s="259"/>
      <c r="J15" s="259"/>
      <c r="K15" s="247"/>
    </row>
    <row r="16" spans="1:12" s="5" customFormat="1" ht="24" customHeight="1" x14ac:dyDescent="0.2">
      <c r="A16" s="264" t="s">
        <v>32</v>
      </c>
      <c r="B16" s="3" t="s">
        <v>37</v>
      </c>
      <c r="C16" s="66">
        <f t="shared" ref="C16" si="9">E16</f>
        <v>6</v>
      </c>
      <c r="D16" s="68">
        <f>$D$4</f>
        <v>0</v>
      </c>
      <c r="E16" s="66">
        <v>6</v>
      </c>
      <c r="F16" s="32">
        <f t="shared" si="0"/>
        <v>0</v>
      </c>
      <c r="G16" s="254">
        <v>0</v>
      </c>
      <c r="H16" s="256">
        <f>E16+E17</f>
        <v>206</v>
      </c>
      <c r="I16" s="258">
        <f>$I$4</f>
        <v>0</v>
      </c>
      <c r="J16" s="258">
        <f>$J$4</f>
        <v>0</v>
      </c>
      <c r="K16" s="246">
        <f>(G16*I16)+(H16*J16)</f>
        <v>0</v>
      </c>
    </row>
    <row r="17" spans="1:11" s="5" customFormat="1" ht="24" customHeight="1" thickBot="1" x14ac:dyDescent="0.25">
      <c r="A17" s="265"/>
      <c r="B17" s="4" t="s">
        <v>35</v>
      </c>
      <c r="C17" s="67">
        <f t="shared" ref="C17" si="10">E17/2</f>
        <v>100</v>
      </c>
      <c r="D17" s="31">
        <f>$D$5</f>
        <v>0</v>
      </c>
      <c r="E17" s="67">
        <v>200</v>
      </c>
      <c r="F17" s="33">
        <f t="shared" si="0"/>
        <v>0</v>
      </c>
      <c r="G17" s="255"/>
      <c r="H17" s="257"/>
      <c r="I17" s="259"/>
      <c r="J17" s="259"/>
      <c r="K17" s="247"/>
    </row>
    <row r="18" spans="1:11" s="5" customFormat="1" ht="24" customHeight="1" x14ac:dyDescent="0.2">
      <c r="A18" s="264" t="s">
        <v>33</v>
      </c>
      <c r="B18" s="3" t="s">
        <v>37</v>
      </c>
      <c r="C18" s="66">
        <f t="shared" ref="C18" si="11">E18</f>
        <v>6</v>
      </c>
      <c r="D18" s="68">
        <f>$D$4</f>
        <v>0</v>
      </c>
      <c r="E18" s="66">
        <v>6</v>
      </c>
      <c r="F18" s="32">
        <f t="shared" si="0"/>
        <v>0</v>
      </c>
      <c r="G18" s="254">
        <v>0</v>
      </c>
      <c r="H18" s="256">
        <v>130</v>
      </c>
      <c r="I18" s="258">
        <f>$I$4</f>
        <v>0</v>
      </c>
      <c r="J18" s="258">
        <f>$J$4</f>
        <v>0</v>
      </c>
      <c r="K18" s="246">
        <f>(G18*I18)+(H18*J18)</f>
        <v>0</v>
      </c>
    </row>
    <row r="19" spans="1:11" s="5" customFormat="1" ht="24" customHeight="1" thickBot="1" x14ac:dyDescent="0.25">
      <c r="A19" s="265"/>
      <c r="B19" s="4" t="s">
        <v>35</v>
      </c>
      <c r="C19" s="67">
        <f t="shared" ref="C19" si="12">E19/2</f>
        <v>100</v>
      </c>
      <c r="D19" s="31">
        <f>$D$5</f>
        <v>0</v>
      </c>
      <c r="E19" s="67">
        <v>200</v>
      </c>
      <c r="F19" s="33">
        <f t="shared" si="0"/>
        <v>0</v>
      </c>
      <c r="G19" s="255"/>
      <c r="H19" s="257"/>
      <c r="I19" s="259"/>
      <c r="J19" s="259"/>
      <c r="K19" s="247"/>
    </row>
    <row r="20" spans="1:11" s="5" customFormat="1" ht="24" customHeight="1" x14ac:dyDescent="0.2">
      <c r="A20" s="264" t="s">
        <v>34</v>
      </c>
      <c r="B20" s="3" t="s">
        <v>37</v>
      </c>
      <c r="C20" s="66">
        <f t="shared" ref="C20" si="13">E20</f>
        <v>6</v>
      </c>
      <c r="D20" s="68">
        <f>$D$4</f>
        <v>0</v>
      </c>
      <c r="E20" s="66">
        <v>6</v>
      </c>
      <c r="F20" s="32">
        <f t="shared" si="0"/>
        <v>0</v>
      </c>
      <c r="G20" s="254">
        <v>100</v>
      </c>
      <c r="H20" s="256">
        <v>0</v>
      </c>
      <c r="I20" s="258">
        <f>$I$4</f>
        <v>0</v>
      </c>
      <c r="J20" s="258">
        <f>$J$4</f>
        <v>0</v>
      </c>
      <c r="K20" s="246">
        <f>(G20*I20)+(H20*J20)</f>
        <v>0</v>
      </c>
    </row>
    <row r="21" spans="1:11" s="5" customFormat="1" ht="24" customHeight="1" thickBot="1" x14ac:dyDescent="0.25">
      <c r="A21" s="265"/>
      <c r="B21" s="4" t="s">
        <v>35</v>
      </c>
      <c r="C21" s="67">
        <f t="shared" ref="C21" si="14">E21/2</f>
        <v>100</v>
      </c>
      <c r="D21" s="31">
        <f>$D$5</f>
        <v>0</v>
      </c>
      <c r="E21" s="67">
        <v>200</v>
      </c>
      <c r="F21" s="33">
        <f t="shared" si="0"/>
        <v>0</v>
      </c>
      <c r="G21" s="255"/>
      <c r="H21" s="257"/>
      <c r="I21" s="259"/>
      <c r="J21" s="259"/>
      <c r="K21" s="247"/>
    </row>
    <row r="22" spans="1:11" s="5" customFormat="1" ht="27" customHeight="1" thickBot="1" x14ac:dyDescent="0.25">
      <c r="A22" s="7"/>
      <c r="B22" s="8" t="s">
        <v>155</v>
      </c>
      <c r="C22" s="280"/>
      <c r="D22" s="281"/>
      <c r="E22" s="282"/>
      <c r="F22" s="34">
        <f>SUM(F6:F21)</f>
        <v>0</v>
      </c>
      <c r="G22" s="293" t="s">
        <v>156</v>
      </c>
      <c r="H22" s="294"/>
      <c r="I22" s="294"/>
      <c r="J22" s="294"/>
      <c r="K22" s="35">
        <f>SUM(K6:K21)</f>
        <v>0</v>
      </c>
    </row>
    <row r="23" spans="1:11" s="5" customFormat="1" x14ac:dyDescent="0.2">
      <c r="A23" s="9"/>
      <c r="B23" s="9"/>
      <c r="C23" s="10"/>
      <c r="D23" s="10"/>
      <c r="E23" s="11"/>
      <c r="F23" s="12"/>
      <c r="G23" s="11"/>
      <c r="H23" s="11"/>
      <c r="I23" s="11"/>
      <c r="J23" s="11"/>
      <c r="K23" s="12"/>
    </row>
    <row r="24" spans="1:11" x14ac:dyDescent="0.2">
      <c r="A24" s="69" t="s">
        <v>157</v>
      </c>
      <c r="B24" s="69"/>
      <c r="C24" s="69"/>
      <c r="D24" s="36">
        <f>F22</f>
        <v>0</v>
      </c>
      <c r="F24" s="16"/>
      <c r="G24" s="16"/>
      <c r="H24" s="19"/>
      <c r="I24" s="16"/>
      <c r="J24" s="16"/>
      <c r="K24" s="16"/>
    </row>
    <row r="25" spans="1:11" x14ac:dyDescent="0.2">
      <c r="A25" s="69" t="s">
        <v>158</v>
      </c>
      <c r="B25" s="69"/>
      <c r="C25" s="69"/>
      <c r="D25" s="37">
        <f>K22</f>
        <v>0</v>
      </c>
      <c r="F25" s="21"/>
      <c r="G25" s="16"/>
      <c r="H25" s="19"/>
      <c r="I25" s="16"/>
      <c r="J25" s="16"/>
      <c r="K25" s="16"/>
    </row>
    <row r="26" spans="1:11" s="5" customFormat="1" ht="17.100000000000001" customHeight="1" x14ac:dyDescent="0.2">
      <c r="A26" s="194" t="s">
        <v>216</v>
      </c>
      <c r="B26" s="194"/>
      <c r="C26" s="194"/>
      <c r="D26" s="38">
        <f>SUM(D24:D25)</f>
        <v>0</v>
      </c>
      <c r="F26" s="21"/>
      <c r="G26" s="20"/>
      <c r="H26" s="22"/>
      <c r="I26" s="16"/>
      <c r="J26" s="16"/>
      <c r="K26" s="16"/>
    </row>
    <row r="27" spans="1:11" x14ac:dyDescent="0.2">
      <c r="F27" s="21"/>
      <c r="G27" s="16"/>
      <c r="H27" s="19"/>
      <c r="I27" s="16"/>
      <c r="J27" s="16"/>
      <c r="K27" s="16"/>
    </row>
    <row r="28" spans="1:11" x14ac:dyDescent="0.2">
      <c r="F28" s="21"/>
      <c r="G28" s="16"/>
      <c r="H28" s="19"/>
      <c r="I28" s="19"/>
      <c r="J28" s="19"/>
      <c r="K28" s="19"/>
    </row>
    <row r="29" spans="1:11" s="11" customFormat="1" ht="15" x14ac:dyDescent="0.2">
      <c r="A29" s="13" t="s">
        <v>40</v>
      </c>
      <c r="B29" s="13" t="s">
        <v>41</v>
      </c>
      <c r="C29" s="13"/>
      <c r="D29" s="14"/>
      <c r="E29" s="14"/>
      <c r="F29" s="15"/>
      <c r="G29" s="16"/>
      <c r="H29" s="17"/>
      <c r="I29" s="17"/>
      <c r="J29" s="17"/>
      <c r="K29" s="18"/>
    </row>
    <row r="30" spans="1:11" s="11" customFormat="1" ht="15" x14ac:dyDescent="0.2">
      <c r="A30" s="13" t="s">
        <v>42</v>
      </c>
      <c r="B30" s="13" t="s">
        <v>43</v>
      </c>
      <c r="C30" s="13"/>
      <c r="D30" s="14"/>
      <c r="E30" s="14"/>
      <c r="F30" s="15"/>
      <c r="G30" s="16"/>
      <c r="H30" s="17"/>
      <c r="I30" s="17"/>
      <c r="J30" s="17"/>
      <c r="K30" s="18"/>
    </row>
    <row r="31" spans="1:11" x14ac:dyDescent="0.2">
      <c r="F31" s="19"/>
      <c r="G31" s="19"/>
      <c r="H31" s="19"/>
      <c r="I31" s="19"/>
      <c r="J31" s="19"/>
      <c r="K31" s="19"/>
    </row>
    <row r="32" spans="1:11" x14ac:dyDescent="0.2">
      <c r="F32" s="19"/>
      <c r="G32" s="19"/>
      <c r="H32" s="19"/>
      <c r="I32" s="19"/>
      <c r="J32" s="19"/>
      <c r="K32" s="19"/>
    </row>
    <row r="33" spans="6:11" x14ac:dyDescent="0.2">
      <c r="F33" s="19"/>
      <c r="G33" s="19"/>
      <c r="H33" s="19"/>
      <c r="I33" s="19"/>
      <c r="J33" s="19"/>
      <c r="K33" s="19"/>
    </row>
    <row r="34" spans="6:11" x14ac:dyDescent="0.2">
      <c r="F34" s="19"/>
      <c r="G34" s="19"/>
      <c r="H34" s="19"/>
      <c r="I34" s="19"/>
      <c r="J34" s="19"/>
      <c r="K34" s="19"/>
    </row>
    <row r="35" spans="6:11" x14ac:dyDescent="0.2">
      <c r="F35" s="19"/>
      <c r="G35" s="19"/>
      <c r="H35" s="19"/>
      <c r="I35" s="19"/>
      <c r="J35" s="19"/>
      <c r="K35" s="19"/>
    </row>
    <row r="36" spans="6:11" x14ac:dyDescent="0.2">
      <c r="F36" s="19"/>
      <c r="G36" s="19"/>
      <c r="H36" s="19"/>
      <c r="I36" s="19"/>
      <c r="J36" s="19"/>
      <c r="K36" s="19"/>
    </row>
    <row r="37" spans="6:11" x14ac:dyDescent="0.2">
      <c r="F37" s="19"/>
      <c r="G37" s="19"/>
      <c r="H37" s="19"/>
      <c r="I37" s="19"/>
      <c r="J37" s="19"/>
      <c r="K37" s="19"/>
    </row>
    <row r="38" spans="6:11" x14ac:dyDescent="0.2">
      <c r="F38" s="19"/>
      <c r="G38" s="19"/>
      <c r="H38" s="19"/>
      <c r="I38" s="19"/>
      <c r="J38" s="19"/>
      <c r="K38" s="19"/>
    </row>
    <row r="39" spans="6:11" x14ac:dyDescent="0.2">
      <c r="F39" s="19"/>
      <c r="G39" s="19"/>
      <c r="H39" s="19"/>
      <c r="I39" s="19"/>
      <c r="J39" s="19"/>
      <c r="K39" s="19"/>
    </row>
    <row r="40" spans="6:11" x14ac:dyDescent="0.2">
      <c r="F40" s="19"/>
      <c r="G40" s="19"/>
      <c r="H40" s="19"/>
      <c r="I40" s="19"/>
      <c r="J40" s="19"/>
      <c r="K40" s="19"/>
    </row>
    <row r="41" spans="6:11" x14ac:dyDescent="0.2">
      <c r="F41" s="19"/>
      <c r="G41" s="19"/>
      <c r="H41" s="19"/>
      <c r="I41" s="19"/>
      <c r="J41" s="19"/>
      <c r="K41" s="19"/>
    </row>
    <row r="42" spans="6:11" x14ac:dyDescent="0.2">
      <c r="F42" s="19"/>
      <c r="G42" s="19"/>
      <c r="H42" s="19"/>
      <c r="I42" s="19"/>
      <c r="J42" s="19"/>
      <c r="K42" s="19"/>
    </row>
    <row r="43" spans="6:11" x14ac:dyDescent="0.2">
      <c r="F43" s="19"/>
      <c r="G43" s="19"/>
      <c r="H43" s="19"/>
      <c r="I43" s="19"/>
      <c r="J43" s="19"/>
      <c r="K43" s="19"/>
    </row>
    <row r="44" spans="6:11" x14ac:dyDescent="0.2">
      <c r="F44" s="19"/>
      <c r="G44" s="19"/>
      <c r="H44" s="19"/>
      <c r="I44" s="19"/>
      <c r="J44" s="19"/>
      <c r="K44" s="19"/>
    </row>
    <row r="45" spans="6:11" x14ac:dyDescent="0.2">
      <c r="F45" s="19"/>
      <c r="G45" s="19"/>
      <c r="H45" s="19"/>
      <c r="I45" s="19"/>
      <c r="J45" s="19"/>
      <c r="K45" s="19"/>
    </row>
    <row r="46" spans="6:11" x14ac:dyDescent="0.2">
      <c r="F46" s="19"/>
      <c r="G46" s="19"/>
      <c r="H46" s="19"/>
      <c r="I46" s="19"/>
      <c r="J46" s="19"/>
      <c r="K46" s="19"/>
    </row>
    <row r="47" spans="6:11" x14ac:dyDescent="0.2">
      <c r="F47" s="19"/>
      <c r="G47" s="19"/>
      <c r="H47" s="19"/>
      <c r="I47" s="19"/>
      <c r="J47" s="19"/>
      <c r="K47" s="19"/>
    </row>
    <row r="48" spans="6:11" x14ac:dyDescent="0.2">
      <c r="F48" s="19"/>
      <c r="G48" s="19"/>
      <c r="H48" s="19"/>
      <c r="I48" s="19"/>
      <c r="J48" s="19"/>
      <c r="K48" s="19"/>
    </row>
    <row r="49" spans="6:11" x14ac:dyDescent="0.2">
      <c r="F49" s="19"/>
      <c r="G49" s="19"/>
      <c r="H49" s="19"/>
      <c r="I49" s="19"/>
      <c r="J49" s="19"/>
      <c r="K49" s="19"/>
    </row>
    <row r="50" spans="6:11" x14ac:dyDescent="0.2">
      <c r="F50" s="19"/>
      <c r="G50" s="19"/>
      <c r="H50" s="19"/>
      <c r="I50" s="19"/>
      <c r="J50" s="19"/>
      <c r="K50" s="19"/>
    </row>
    <row r="51" spans="6:11" x14ac:dyDescent="0.2">
      <c r="F51" s="19"/>
      <c r="G51" s="19"/>
      <c r="H51" s="19"/>
      <c r="I51" s="19"/>
      <c r="J51" s="19"/>
      <c r="K51" s="19"/>
    </row>
    <row r="52" spans="6:11" x14ac:dyDescent="0.2">
      <c r="F52" s="19"/>
      <c r="G52" s="19"/>
      <c r="H52" s="19"/>
      <c r="I52" s="19"/>
      <c r="J52" s="19"/>
      <c r="K52" s="19"/>
    </row>
    <row r="53" spans="6:11" x14ac:dyDescent="0.2">
      <c r="F53" s="19"/>
      <c r="G53" s="19"/>
      <c r="H53" s="19"/>
      <c r="I53" s="19"/>
      <c r="J53" s="19"/>
      <c r="K53" s="19"/>
    </row>
    <row r="54" spans="6:11" x14ac:dyDescent="0.2">
      <c r="F54" s="19"/>
      <c r="G54" s="19"/>
      <c r="H54" s="19"/>
      <c r="I54" s="19"/>
      <c r="J54" s="19"/>
      <c r="K54" s="19"/>
    </row>
    <row r="55" spans="6:11" x14ac:dyDescent="0.2">
      <c r="F55" s="19"/>
      <c r="G55" s="19"/>
      <c r="H55" s="19"/>
      <c r="I55" s="19"/>
      <c r="J55" s="19"/>
      <c r="K55" s="19"/>
    </row>
    <row r="56" spans="6:11" x14ac:dyDescent="0.2">
      <c r="F56" s="19"/>
      <c r="G56" s="19"/>
      <c r="H56" s="19"/>
      <c r="I56" s="19"/>
      <c r="J56" s="19"/>
      <c r="K56" s="19"/>
    </row>
    <row r="57" spans="6:11" x14ac:dyDescent="0.2">
      <c r="F57" s="19"/>
      <c r="G57" s="19"/>
      <c r="H57" s="19"/>
      <c r="I57" s="19"/>
      <c r="J57" s="19"/>
      <c r="K57" s="19"/>
    </row>
    <row r="58" spans="6:11" x14ac:dyDescent="0.2">
      <c r="F58" s="19"/>
      <c r="G58" s="19"/>
      <c r="H58" s="19"/>
      <c r="I58" s="19"/>
      <c r="J58" s="19"/>
      <c r="K58" s="19"/>
    </row>
    <row r="59" spans="6:11" x14ac:dyDescent="0.2">
      <c r="F59" s="19"/>
      <c r="G59" s="19"/>
      <c r="H59" s="19"/>
      <c r="I59" s="19"/>
      <c r="J59" s="19"/>
      <c r="K59" s="19"/>
    </row>
    <row r="60" spans="6:11" x14ac:dyDescent="0.2">
      <c r="F60" s="19"/>
      <c r="G60" s="19"/>
      <c r="H60" s="19"/>
      <c r="I60" s="19"/>
      <c r="J60" s="19"/>
      <c r="K60" s="19"/>
    </row>
    <row r="61" spans="6:11" x14ac:dyDescent="0.2">
      <c r="F61" s="19"/>
      <c r="G61" s="19"/>
      <c r="H61" s="19"/>
      <c r="I61" s="19"/>
      <c r="J61" s="19"/>
      <c r="K61" s="19"/>
    </row>
    <row r="62" spans="6:11" x14ac:dyDescent="0.2">
      <c r="F62" s="19"/>
      <c r="G62" s="19"/>
      <c r="H62" s="19"/>
      <c r="I62" s="19"/>
      <c r="J62" s="19"/>
      <c r="K62" s="19"/>
    </row>
    <row r="63" spans="6:11" x14ac:dyDescent="0.2">
      <c r="F63" s="19"/>
      <c r="G63" s="19"/>
      <c r="H63" s="19"/>
      <c r="I63" s="19"/>
      <c r="J63" s="19"/>
      <c r="K63" s="19"/>
    </row>
    <row r="64" spans="6:11" x14ac:dyDescent="0.2">
      <c r="F64" s="19"/>
      <c r="G64" s="19"/>
      <c r="H64" s="19"/>
      <c r="I64" s="19"/>
      <c r="J64" s="19"/>
      <c r="K64" s="19"/>
    </row>
    <row r="65" spans="6:11" x14ac:dyDescent="0.2">
      <c r="F65" s="19"/>
      <c r="G65" s="19"/>
      <c r="H65" s="19"/>
      <c r="I65" s="19"/>
      <c r="J65" s="19"/>
      <c r="K65" s="19"/>
    </row>
    <row r="66" spans="6:11" x14ac:dyDescent="0.2">
      <c r="F66" s="19"/>
      <c r="G66" s="19"/>
      <c r="H66" s="19"/>
      <c r="I66" s="19"/>
      <c r="J66" s="19"/>
      <c r="K66" s="19"/>
    </row>
    <row r="67" spans="6:11" x14ac:dyDescent="0.2">
      <c r="F67" s="19"/>
      <c r="G67" s="19"/>
      <c r="H67" s="19"/>
      <c r="I67" s="19"/>
      <c r="J67" s="19"/>
      <c r="K67" s="19"/>
    </row>
    <row r="68" spans="6:11" x14ac:dyDescent="0.2">
      <c r="F68" s="19"/>
      <c r="G68" s="19"/>
      <c r="H68" s="19"/>
      <c r="I68" s="19"/>
      <c r="J68" s="19"/>
      <c r="K68" s="19"/>
    </row>
    <row r="69" spans="6:11" x14ac:dyDescent="0.2">
      <c r="F69" s="19"/>
      <c r="G69" s="19"/>
      <c r="H69" s="19"/>
      <c r="I69" s="19"/>
      <c r="J69" s="19"/>
      <c r="K69" s="19"/>
    </row>
    <row r="70" spans="6:11" x14ac:dyDescent="0.2">
      <c r="F70" s="19"/>
      <c r="G70" s="19"/>
      <c r="H70" s="19"/>
      <c r="I70" s="19"/>
      <c r="J70" s="19"/>
      <c r="K70" s="19"/>
    </row>
    <row r="71" spans="6:11" x14ac:dyDescent="0.2">
      <c r="F71" s="19"/>
      <c r="G71" s="19"/>
      <c r="H71" s="19"/>
      <c r="I71" s="19"/>
      <c r="J71" s="19"/>
      <c r="K71" s="19"/>
    </row>
    <row r="72" spans="6:11" x14ac:dyDescent="0.2">
      <c r="F72" s="19"/>
      <c r="G72" s="19"/>
      <c r="H72" s="19"/>
      <c r="I72" s="19"/>
      <c r="J72" s="19"/>
      <c r="K72" s="19"/>
    </row>
    <row r="73" spans="6:11" x14ac:dyDescent="0.2">
      <c r="F73" s="19"/>
      <c r="G73" s="19"/>
      <c r="H73" s="19"/>
      <c r="I73" s="19"/>
      <c r="J73" s="19"/>
      <c r="K73" s="19"/>
    </row>
    <row r="74" spans="6:11" x14ac:dyDescent="0.2">
      <c r="F74" s="19"/>
      <c r="G74" s="19"/>
      <c r="H74" s="19"/>
      <c r="I74" s="19"/>
      <c r="J74" s="19"/>
      <c r="K74" s="19"/>
    </row>
    <row r="75" spans="6:11" x14ac:dyDescent="0.2">
      <c r="F75" s="19"/>
      <c r="G75" s="19"/>
      <c r="H75" s="19"/>
      <c r="I75" s="19"/>
      <c r="J75" s="19"/>
      <c r="K75" s="19"/>
    </row>
    <row r="76" spans="6:11" x14ac:dyDescent="0.2">
      <c r="F76" s="19"/>
      <c r="G76" s="19"/>
      <c r="H76" s="19"/>
      <c r="I76" s="19"/>
      <c r="J76" s="19"/>
      <c r="K76" s="19"/>
    </row>
    <row r="77" spans="6:11" x14ac:dyDescent="0.2">
      <c r="F77" s="19"/>
      <c r="G77" s="19"/>
      <c r="H77" s="19"/>
      <c r="I77" s="19"/>
      <c r="J77" s="19"/>
      <c r="K77" s="19"/>
    </row>
    <row r="78" spans="6:11" x14ac:dyDescent="0.2">
      <c r="F78" s="19"/>
      <c r="G78" s="19"/>
      <c r="H78" s="19"/>
      <c r="I78" s="19"/>
      <c r="J78" s="19"/>
      <c r="K78" s="19"/>
    </row>
    <row r="79" spans="6:11" x14ac:dyDescent="0.2">
      <c r="F79" s="19"/>
      <c r="G79" s="19"/>
      <c r="H79" s="19"/>
      <c r="I79" s="19"/>
      <c r="J79" s="19"/>
      <c r="K79" s="19"/>
    </row>
    <row r="80" spans="6:11" x14ac:dyDescent="0.2">
      <c r="F80" s="19"/>
      <c r="G80" s="19"/>
      <c r="H80" s="19"/>
      <c r="I80" s="19"/>
      <c r="J80" s="19"/>
      <c r="K80" s="19"/>
    </row>
    <row r="81" spans="6:11" x14ac:dyDescent="0.2">
      <c r="F81" s="19"/>
      <c r="G81" s="19"/>
      <c r="H81" s="19"/>
      <c r="I81" s="19"/>
      <c r="J81" s="19"/>
      <c r="K81" s="19"/>
    </row>
    <row r="82" spans="6:11" x14ac:dyDescent="0.2">
      <c r="F82" s="19"/>
      <c r="G82" s="19"/>
      <c r="H82" s="19"/>
      <c r="I82" s="19"/>
      <c r="J82" s="19"/>
      <c r="K82" s="19"/>
    </row>
    <row r="83" spans="6:11" x14ac:dyDescent="0.2">
      <c r="F83" s="19"/>
      <c r="G83" s="19"/>
      <c r="H83" s="19"/>
      <c r="I83" s="19"/>
      <c r="J83" s="19"/>
      <c r="K83" s="19"/>
    </row>
    <row r="84" spans="6:11" x14ac:dyDescent="0.2">
      <c r="F84" s="19"/>
      <c r="G84" s="19"/>
      <c r="H84" s="19"/>
      <c r="I84" s="19"/>
      <c r="J84" s="19"/>
      <c r="K84" s="19"/>
    </row>
    <row r="85" spans="6:11" x14ac:dyDescent="0.2">
      <c r="F85" s="19"/>
      <c r="G85" s="19"/>
      <c r="H85" s="19"/>
      <c r="I85" s="19"/>
      <c r="J85" s="19"/>
      <c r="K85" s="19"/>
    </row>
    <row r="86" spans="6:11" x14ac:dyDescent="0.2">
      <c r="F86" s="19"/>
      <c r="G86" s="19"/>
      <c r="H86" s="19"/>
      <c r="I86" s="19"/>
      <c r="J86" s="19"/>
      <c r="K86" s="19"/>
    </row>
    <row r="87" spans="6:11" x14ac:dyDescent="0.2">
      <c r="F87" s="19"/>
      <c r="G87" s="19"/>
      <c r="H87" s="19"/>
      <c r="I87" s="19"/>
      <c r="J87" s="19"/>
      <c r="K87" s="19"/>
    </row>
    <row r="88" spans="6:11" x14ac:dyDescent="0.2">
      <c r="F88" s="19"/>
      <c r="G88" s="19"/>
      <c r="H88" s="19"/>
      <c r="I88" s="19"/>
      <c r="J88" s="19"/>
      <c r="K88" s="19"/>
    </row>
    <row r="89" spans="6:11" x14ac:dyDescent="0.2">
      <c r="F89" s="19"/>
      <c r="G89" s="19"/>
      <c r="H89" s="19"/>
      <c r="I89" s="19"/>
      <c r="J89" s="19"/>
      <c r="K89" s="19"/>
    </row>
    <row r="90" spans="6:11" x14ac:dyDescent="0.2">
      <c r="F90" s="19"/>
      <c r="G90" s="19"/>
      <c r="H90" s="19"/>
      <c r="I90" s="19"/>
      <c r="J90" s="19"/>
      <c r="K90" s="19"/>
    </row>
    <row r="91" spans="6:11" x14ac:dyDescent="0.2">
      <c r="F91" s="19"/>
      <c r="G91" s="19"/>
      <c r="H91" s="19"/>
      <c r="I91" s="19"/>
      <c r="J91" s="19"/>
      <c r="K91" s="19"/>
    </row>
    <row r="92" spans="6:11" x14ac:dyDescent="0.2">
      <c r="F92" s="19"/>
      <c r="G92" s="19"/>
      <c r="H92" s="19"/>
      <c r="I92" s="19"/>
      <c r="J92" s="19"/>
      <c r="K92" s="19"/>
    </row>
    <row r="93" spans="6:11" x14ac:dyDescent="0.2">
      <c r="F93" s="19"/>
      <c r="G93" s="19"/>
      <c r="H93" s="19"/>
      <c r="I93" s="19"/>
      <c r="J93" s="19"/>
      <c r="K93" s="19"/>
    </row>
    <row r="94" spans="6:11" x14ac:dyDescent="0.2">
      <c r="F94" s="19"/>
      <c r="G94" s="19"/>
      <c r="H94" s="19"/>
      <c r="I94" s="19"/>
      <c r="J94" s="19"/>
      <c r="K94" s="19"/>
    </row>
    <row r="95" spans="6:11" x14ac:dyDescent="0.2">
      <c r="F95" s="19"/>
      <c r="G95" s="19"/>
      <c r="H95" s="19"/>
      <c r="I95" s="19"/>
      <c r="J95" s="19"/>
      <c r="K95" s="19"/>
    </row>
    <row r="96" spans="6:11" x14ac:dyDescent="0.2">
      <c r="F96" s="19"/>
      <c r="G96" s="19"/>
      <c r="H96" s="19"/>
      <c r="I96" s="19"/>
      <c r="J96" s="19"/>
      <c r="K96" s="19"/>
    </row>
    <row r="97" spans="6:11" x14ac:dyDescent="0.2">
      <c r="F97" s="19"/>
      <c r="G97" s="19"/>
      <c r="H97" s="19"/>
      <c r="I97" s="19"/>
      <c r="J97" s="19"/>
      <c r="K97" s="19"/>
    </row>
    <row r="98" spans="6:11" x14ac:dyDescent="0.2">
      <c r="F98" s="19"/>
      <c r="G98" s="19"/>
      <c r="H98" s="19"/>
      <c r="I98" s="19"/>
      <c r="J98" s="19"/>
      <c r="K98" s="19"/>
    </row>
    <row r="99" spans="6:11" x14ac:dyDescent="0.2">
      <c r="F99" s="19"/>
      <c r="G99" s="19"/>
      <c r="H99" s="19"/>
      <c r="I99" s="19"/>
      <c r="J99" s="19"/>
      <c r="K99" s="19"/>
    </row>
    <row r="100" spans="6:11" x14ac:dyDescent="0.2">
      <c r="F100" s="19"/>
      <c r="G100" s="19"/>
      <c r="H100" s="19"/>
      <c r="I100" s="19"/>
      <c r="J100" s="19"/>
      <c r="K100" s="19"/>
    </row>
    <row r="101" spans="6:11" x14ac:dyDescent="0.2">
      <c r="F101" s="19"/>
      <c r="G101" s="19"/>
      <c r="H101" s="19"/>
      <c r="I101" s="19"/>
      <c r="J101" s="19"/>
      <c r="K101" s="19"/>
    </row>
    <row r="102" spans="6:11" x14ac:dyDescent="0.2">
      <c r="F102" s="19"/>
      <c r="G102" s="19"/>
      <c r="H102" s="19"/>
      <c r="I102" s="19"/>
      <c r="J102" s="19"/>
      <c r="K102" s="19"/>
    </row>
    <row r="103" spans="6:11" x14ac:dyDescent="0.2">
      <c r="F103" s="19"/>
      <c r="G103" s="19"/>
      <c r="H103" s="19"/>
      <c r="I103" s="19"/>
      <c r="J103" s="19"/>
      <c r="K103" s="19"/>
    </row>
    <row r="104" spans="6:11" x14ac:dyDescent="0.2">
      <c r="F104" s="19"/>
      <c r="G104" s="19"/>
      <c r="H104" s="19"/>
      <c r="I104" s="19"/>
      <c r="J104" s="19"/>
      <c r="K104" s="19"/>
    </row>
    <row r="105" spans="6:11" x14ac:dyDescent="0.2">
      <c r="F105" s="19"/>
      <c r="G105" s="19"/>
      <c r="H105" s="19"/>
      <c r="I105" s="19"/>
      <c r="J105" s="19"/>
      <c r="K105" s="19"/>
    </row>
    <row r="106" spans="6:11" x14ac:dyDescent="0.2">
      <c r="F106" s="19"/>
      <c r="G106" s="19"/>
      <c r="H106" s="19"/>
      <c r="I106" s="19"/>
      <c r="J106" s="19"/>
      <c r="K106" s="19"/>
    </row>
    <row r="107" spans="6:11" x14ac:dyDescent="0.2">
      <c r="F107" s="19"/>
      <c r="G107" s="19"/>
      <c r="H107" s="19"/>
      <c r="I107" s="19"/>
      <c r="J107" s="19"/>
      <c r="K107" s="19"/>
    </row>
    <row r="108" spans="6:11" x14ac:dyDescent="0.2">
      <c r="F108" s="19"/>
      <c r="G108" s="19"/>
      <c r="H108" s="19"/>
      <c r="I108" s="19"/>
      <c r="J108" s="19"/>
      <c r="K108" s="19"/>
    </row>
    <row r="109" spans="6:11" x14ac:dyDescent="0.2">
      <c r="F109" s="19"/>
      <c r="G109" s="19"/>
      <c r="H109" s="19"/>
      <c r="I109" s="19"/>
      <c r="J109" s="19"/>
      <c r="K109" s="19"/>
    </row>
    <row r="110" spans="6:11" x14ac:dyDescent="0.2">
      <c r="F110" s="19"/>
      <c r="G110" s="19"/>
      <c r="H110" s="19"/>
      <c r="I110" s="19"/>
      <c r="J110" s="19"/>
      <c r="K110" s="19"/>
    </row>
    <row r="111" spans="6:11" x14ac:dyDescent="0.2">
      <c r="F111" s="19"/>
      <c r="G111" s="19"/>
      <c r="H111" s="19"/>
      <c r="I111" s="19"/>
      <c r="J111" s="19"/>
      <c r="K111" s="19"/>
    </row>
    <row r="112" spans="6:11" x14ac:dyDescent="0.2">
      <c r="F112" s="19"/>
      <c r="G112" s="19"/>
      <c r="H112" s="19"/>
      <c r="I112" s="19"/>
      <c r="J112" s="19"/>
      <c r="K112" s="19"/>
    </row>
    <row r="113" spans="6:11" x14ac:dyDescent="0.2">
      <c r="F113" s="19"/>
      <c r="G113" s="19"/>
      <c r="H113" s="19"/>
      <c r="I113" s="19"/>
      <c r="J113" s="19"/>
      <c r="K113" s="19"/>
    </row>
    <row r="114" spans="6:11" x14ac:dyDescent="0.2">
      <c r="F114" s="19"/>
      <c r="G114" s="19"/>
      <c r="H114" s="19"/>
      <c r="I114" s="19"/>
      <c r="J114" s="19"/>
      <c r="K114" s="19"/>
    </row>
    <row r="115" spans="6:11" x14ac:dyDescent="0.2">
      <c r="F115" s="19"/>
      <c r="G115" s="19"/>
      <c r="H115" s="19"/>
      <c r="I115" s="19"/>
      <c r="J115" s="19"/>
      <c r="K115" s="19"/>
    </row>
    <row r="116" spans="6:11" x14ac:dyDescent="0.2">
      <c r="F116" s="19"/>
      <c r="G116" s="19"/>
      <c r="H116" s="19"/>
      <c r="I116" s="19"/>
      <c r="J116" s="19"/>
      <c r="K116" s="19"/>
    </row>
    <row r="117" spans="6:11" x14ac:dyDescent="0.2">
      <c r="F117" s="19"/>
      <c r="G117" s="19"/>
      <c r="H117" s="19"/>
      <c r="I117" s="19"/>
      <c r="J117" s="19"/>
      <c r="K117" s="19"/>
    </row>
    <row r="118" spans="6:11" x14ac:dyDescent="0.2">
      <c r="F118" s="19"/>
      <c r="G118" s="19"/>
      <c r="H118" s="19"/>
      <c r="I118" s="19"/>
      <c r="J118" s="19"/>
      <c r="K118" s="19"/>
    </row>
    <row r="119" spans="6:11" x14ac:dyDescent="0.2">
      <c r="F119" s="19"/>
      <c r="G119" s="19"/>
      <c r="H119" s="19"/>
      <c r="I119" s="19"/>
      <c r="J119" s="19"/>
      <c r="K119" s="19"/>
    </row>
    <row r="120" spans="6:11" x14ac:dyDescent="0.2">
      <c r="F120" s="19"/>
      <c r="G120" s="19"/>
      <c r="H120" s="19"/>
      <c r="I120" s="19"/>
      <c r="J120" s="19"/>
      <c r="K120" s="19"/>
    </row>
    <row r="121" spans="6:11" x14ac:dyDescent="0.2">
      <c r="F121" s="19"/>
      <c r="G121" s="19"/>
      <c r="H121" s="19"/>
      <c r="I121" s="19"/>
      <c r="J121" s="19"/>
      <c r="K121" s="19"/>
    </row>
  </sheetData>
  <mergeCells count="59">
    <mergeCell ref="C22:E22"/>
    <mergeCell ref="G6:K7"/>
    <mergeCell ref="A4:B4"/>
    <mergeCell ref="A5:B5"/>
    <mergeCell ref="G22:J22"/>
    <mergeCell ref="A14:A15"/>
    <mergeCell ref="A16:A17"/>
    <mergeCell ref="A18:A19"/>
    <mergeCell ref="A20:A21"/>
    <mergeCell ref="A8:A9"/>
    <mergeCell ref="A10:A11"/>
    <mergeCell ref="A12:A13"/>
    <mergeCell ref="H18:H19"/>
    <mergeCell ref="I18:I19"/>
    <mergeCell ref="J18:J19"/>
    <mergeCell ref="K18:K19"/>
    <mergeCell ref="G18:G19"/>
    <mergeCell ref="A1:K1"/>
    <mergeCell ref="K10:K11"/>
    <mergeCell ref="G12:G13"/>
    <mergeCell ref="H12:H13"/>
    <mergeCell ref="I12:I13"/>
    <mergeCell ref="A6:A7"/>
    <mergeCell ref="E4:F5"/>
    <mergeCell ref="G10:G11"/>
    <mergeCell ref="H10:H11"/>
    <mergeCell ref="I10:I11"/>
    <mergeCell ref="J10:J11"/>
    <mergeCell ref="G2:K2"/>
    <mergeCell ref="C2:F2"/>
    <mergeCell ref="A2:A3"/>
    <mergeCell ref="B2:B3"/>
    <mergeCell ref="G16:G17"/>
    <mergeCell ref="H16:H17"/>
    <mergeCell ref="I16:I17"/>
    <mergeCell ref="J16:J17"/>
    <mergeCell ref="K16:K17"/>
    <mergeCell ref="J12:J13"/>
    <mergeCell ref="K12:K13"/>
    <mergeCell ref="G14:G15"/>
    <mergeCell ref="H14:H15"/>
    <mergeCell ref="I14:I15"/>
    <mergeCell ref="J14:J15"/>
    <mergeCell ref="K14:K15"/>
    <mergeCell ref="G20:G21"/>
    <mergeCell ref="H20:H21"/>
    <mergeCell ref="I20:I21"/>
    <mergeCell ref="J20:J21"/>
    <mergeCell ref="K20:K21"/>
    <mergeCell ref="K8:K9"/>
    <mergeCell ref="G4:G5"/>
    <mergeCell ref="H4:H5"/>
    <mergeCell ref="I4:I5"/>
    <mergeCell ref="J4:J5"/>
    <mergeCell ref="G8:G9"/>
    <mergeCell ref="H8:H9"/>
    <mergeCell ref="I8:I9"/>
    <mergeCell ref="J8:J9"/>
    <mergeCell ref="K4:K5"/>
  </mergeCells>
  <pageMargins left="0.7" right="0.7" top="0.75" bottom="0.75" header="0.3" footer="0.3"/>
  <pageSetup scale="67" orientation="landscape" r:id="rId1"/>
  <headerFooter>
    <oddHeader>&amp;Rდანართი  &amp;"AcadNusx,Regular"# 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17"/>
  <sheetViews>
    <sheetView zoomScaleNormal="100" workbookViewId="0">
      <selection activeCell="B6" sqref="B6"/>
    </sheetView>
  </sheetViews>
  <sheetFormatPr defaultRowHeight="12.75" x14ac:dyDescent="0.2"/>
  <cols>
    <col min="1" max="1" width="27.5" style="1" bestFit="1" customWidth="1"/>
    <col min="2" max="2" width="15.33203125" style="1" customWidth="1"/>
    <col min="3" max="3" width="97.83203125" style="1" customWidth="1"/>
    <col min="4" max="4" width="16.1640625" style="1" customWidth="1"/>
    <col min="5" max="5" width="18.5" style="9" customWidth="1"/>
    <col min="6" max="6" width="21.1640625" style="1" customWidth="1"/>
    <col min="7" max="16384" width="9.33203125" style="1"/>
  </cols>
  <sheetData>
    <row r="1" spans="1:6" ht="30" customHeight="1" thickBot="1" x14ac:dyDescent="0.25">
      <c r="A1" s="297" t="s">
        <v>163</v>
      </c>
      <c r="B1" s="298"/>
      <c r="C1" s="298"/>
      <c r="D1" s="298"/>
      <c r="E1" s="298"/>
      <c r="F1" s="299"/>
    </row>
    <row r="2" spans="1:6" ht="39" thickBot="1" x14ac:dyDescent="0.25">
      <c r="A2" s="45" t="s">
        <v>161</v>
      </c>
      <c r="B2" s="46" t="s">
        <v>162</v>
      </c>
      <c r="C2" s="47" t="s">
        <v>21</v>
      </c>
      <c r="D2" s="47" t="s">
        <v>159</v>
      </c>
      <c r="E2" s="47" t="s">
        <v>160</v>
      </c>
      <c r="F2" s="48" t="s">
        <v>16</v>
      </c>
    </row>
    <row r="3" spans="1:6" ht="39.950000000000003" customHeight="1" x14ac:dyDescent="0.2">
      <c r="A3" s="248" t="s">
        <v>58</v>
      </c>
      <c r="B3" s="73" t="s">
        <v>62</v>
      </c>
      <c r="C3" s="301" t="s">
        <v>294</v>
      </c>
      <c r="D3" s="206">
        <v>100</v>
      </c>
      <c r="E3" s="113">
        <v>0</v>
      </c>
      <c r="F3" s="39">
        <f>D3*E3</f>
        <v>0</v>
      </c>
    </row>
    <row r="4" spans="1:6" ht="39.950000000000003" customHeight="1" x14ac:dyDescent="0.2">
      <c r="A4" s="300"/>
      <c r="B4" s="64" t="s">
        <v>75</v>
      </c>
      <c r="C4" s="302"/>
      <c r="D4" s="40">
        <v>100</v>
      </c>
      <c r="E4" s="114">
        <v>0</v>
      </c>
      <c r="F4" s="41">
        <f t="shared" ref="F4:F5" si="0">D4*E4</f>
        <v>0</v>
      </c>
    </row>
    <row r="5" spans="1:6" ht="39.950000000000003" customHeight="1" x14ac:dyDescent="0.2">
      <c r="A5" s="300"/>
      <c r="B5" s="64" t="s">
        <v>89</v>
      </c>
      <c r="C5" s="302"/>
      <c r="D5" s="40">
        <v>100</v>
      </c>
      <c r="E5" s="114">
        <v>0</v>
      </c>
      <c r="F5" s="41">
        <f t="shared" si="0"/>
        <v>0</v>
      </c>
    </row>
    <row r="6" spans="1:6" ht="102" x14ac:dyDescent="0.2">
      <c r="A6" s="63" t="s">
        <v>109</v>
      </c>
      <c r="B6" s="64" t="s">
        <v>118</v>
      </c>
      <c r="C6" s="42" t="s">
        <v>295</v>
      </c>
      <c r="D6" s="43">
        <v>100</v>
      </c>
      <c r="E6" s="114">
        <v>0</v>
      </c>
      <c r="F6" s="41">
        <f t="shared" ref="F6:F7" si="1">D6*E6</f>
        <v>0</v>
      </c>
    </row>
    <row r="7" spans="1:6" ht="102.75" thickBot="1" x14ac:dyDescent="0.25">
      <c r="A7" s="52" t="s">
        <v>120</v>
      </c>
      <c r="B7" s="50" t="s">
        <v>133</v>
      </c>
      <c r="C7" s="49" t="s">
        <v>295</v>
      </c>
      <c r="D7" s="57">
        <v>100</v>
      </c>
      <c r="E7" s="115">
        <v>0</v>
      </c>
      <c r="F7" s="58">
        <f t="shared" si="1"/>
        <v>0</v>
      </c>
    </row>
    <row r="8" spans="1:6" ht="26.25" customHeight="1" thickBot="1" x14ac:dyDescent="0.25">
      <c r="A8" s="303" t="s">
        <v>216</v>
      </c>
      <c r="B8" s="304"/>
      <c r="C8" s="304"/>
      <c r="D8" s="304"/>
      <c r="E8" s="304"/>
      <c r="F8" s="56">
        <f>SUM(F3:F7)</f>
        <v>0</v>
      </c>
    </row>
    <row r="9" spans="1:6" x14ac:dyDescent="0.2">
      <c r="A9" s="44"/>
      <c r="B9" s="44"/>
      <c r="C9" s="44"/>
      <c r="D9" s="44"/>
      <c r="E9" s="44"/>
      <c r="F9" s="44"/>
    </row>
    <row r="10" spans="1:6" ht="13.5" thickBot="1" x14ac:dyDescent="0.25"/>
    <row r="11" spans="1:6" ht="30" customHeight="1" thickBot="1" x14ac:dyDescent="0.25">
      <c r="A11" s="297" t="s">
        <v>299</v>
      </c>
      <c r="B11" s="298"/>
      <c r="C11" s="298"/>
      <c r="D11" s="298"/>
      <c r="E11" s="298"/>
      <c r="F11" s="299"/>
    </row>
    <row r="12" spans="1:6" ht="39" thickBot="1" x14ac:dyDescent="0.25">
      <c r="A12" s="202" t="s">
        <v>161</v>
      </c>
      <c r="B12" s="203" t="s">
        <v>162</v>
      </c>
      <c r="C12" s="53" t="s">
        <v>21</v>
      </c>
      <c r="D12" s="53" t="s">
        <v>159</v>
      </c>
      <c r="E12" s="53" t="s">
        <v>160</v>
      </c>
      <c r="F12" s="62" t="s">
        <v>16</v>
      </c>
    </row>
    <row r="13" spans="1:6" s="9" customFormat="1" ht="69.75" customHeight="1" thickBot="1" x14ac:dyDescent="0.25">
      <c r="A13" s="211" t="s">
        <v>120</v>
      </c>
      <c r="B13" s="212" t="s">
        <v>177</v>
      </c>
      <c r="C13" s="213" t="s">
        <v>293</v>
      </c>
      <c r="D13" s="214">
        <v>95</v>
      </c>
      <c r="E13" s="215">
        <v>0</v>
      </c>
      <c r="F13" s="216">
        <f t="shared" ref="F13:F16" si="2">D13*E13</f>
        <v>0</v>
      </c>
    </row>
    <row r="14" spans="1:6" s="9" customFormat="1" ht="45" customHeight="1" x14ac:dyDescent="0.2">
      <c r="A14" s="254" t="s">
        <v>136</v>
      </c>
      <c r="B14" s="306" t="s">
        <v>234</v>
      </c>
      <c r="C14" s="205" t="s">
        <v>297</v>
      </c>
      <c r="D14" s="207">
        <v>130</v>
      </c>
      <c r="E14" s="208">
        <v>0</v>
      </c>
      <c r="F14" s="200">
        <f t="shared" si="2"/>
        <v>0</v>
      </c>
    </row>
    <row r="15" spans="1:6" s="9" customFormat="1" ht="51" customHeight="1" x14ac:dyDescent="0.2">
      <c r="A15" s="305"/>
      <c r="B15" s="307"/>
      <c r="C15" s="204" t="s">
        <v>296</v>
      </c>
      <c r="D15" s="43">
        <v>130</v>
      </c>
      <c r="E15" s="114">
        <v>0</v>
      </c>
      <c r="F15" s="41">
        <f t="shared" si="2"/>
        <v>0</v>
      </c>
    </row>
    <row r="16" spans="1:6" s="9" customFormat="1" ht="61.5" customHeight="1" thickBot="1" x14ac:dyDescent="0.25">
      <c r="A16" s="255"/>
      <c r="B16" s="308"/>
      <c r="C16" s="204" t="s">
        <v>298</v>
      </c>
      <c r="D16" s="209">
        <v>130</v>
      </c>
      <c r="E16" s="210">
        <v>0</v>
      </c>
      <c r="F16" s="201">
        <f t="shared" si="2"/>
        <v>0</v>
      </c>
    </row>
    <row r="17" spans="1:6" ht="25.5" customHeight="1" thickBot="1" x14ac:dyDescent="0.25">
      <c r="A17" s="295" t="s">
        <v>216</v>
      </c>
      <c r="B17" s="296"/>
      <c r="C17" s="296"/>
      <c r="D17" s="296"/>
      <c r="E17" s="296"/>
      <c r="F17" s="35">
        <f>SUM(F13:F16)</f>
        <v>0</v>
      </c>
    </row>
  </sheetData>
  <mergeCells count="8">
    <mergeCell ref="A17:E17"/>
    <mergeCell ref="A1:F1"/>
    <mergeCell ref="A3:A5"/>
    <mergeCell ref="C3:C5"/>
    <mergeCell ref="A8:E8"/>
    <mergeCell ref="A11:F11"/>
    <mergeCell ref="A14:A16"/>
    <mergeCell ref="B14:B16"/>
  </mergeCells>
  <pageMargins left="0.7" right="0.7" top="0.75" bottom="0.75" header="0.3" footer="0.3"/>
  <pageSetup scale="56" orientation="portrait" r:id="rId1"/>
  <headerFooter>
    <oddHeader>&amp;Rდანართი 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26"/>
  <sheetViews>
    <sheetView topLeftCell="A6" workbookViewId="0">
      <selection activeCell="J20" sqref="J20"/>
    </sheetView>
  </sheetViews>
  <sheetFormatPr defaultRowHeight="12.75" x14ac:dyDescent="0.2"/>
  <cols>
    <col min="1" max="1" width="27.1640625" style="1" bestFit="1" customWidth="1"/>
    <col min="2" max="2" width="15.5" style="1" customWidth="1"/>
    <col min="3" max="3" width="80.83203125" style="1" customWidth="1"/>
    <col min="4" max="4" width="16" style="1" customWidth="1"/>
    <col min="5" max="5" width="19.5" style="1" bestFit="1" customWidth="1"/>
    <col min="6" max="6" width="18.83203125" style="1" customWidth="1"/>
    <col min="7" max="16384" width="9.33203125" style="1"/>
  </cols>
  <sheetData>
    <row r="1" spans="1:10" ht="35.25" customHeight="1" thickBot="1" x14ac:dyDescent="0.25">
      <c r="A1" s="312" t="s">
        <v>164</v>
      </c>
      <c r="B1" s="313"/>
      <c r="C1" s="313"/>
      <c r="D1" s="313"/>
      <c r="E1" s="313"/>
      <c r="F1" s="314"/>
    </row>
    <row r="2" spans="1:10" ht="26.25" thickBot="1" x14ac:dyDescent="0.25">
      <c r="A2" s="45" t="s">
        <v>161</v>
      </c>
      <c r="B2" s="46" t="s">
        <v>162</v>
      </c>
      <c r="C2" s="47" t="s">
        <v>21</v>
      </c>
      <c r="D2" s="47" t="s">
        <v>166</v>
      </c>
      <c r="E2" s="47" t="s">
        <v>167</v>
      </c>
      <c r="F2" s="48" t="s">
        <v>168</v>
      </c>
    </row>
    <row r="3" spans="1:10" ht="25.5" x14ac:dyDescent="0.2">
      <c r="A3" s="248" t="s">
        <v>91</v>
      </c>
      <c r="B3" s="250" t="s">
        <v>94</v>
      </c>
      <c r="C3" s="54" t="s">
        <v>169</v>
      </c>
      <c r="D3" s="100">
        <v>500</v>
      </c>
      <c r="E3" s="116">
        <v>0</v>
      </c>
      <c r="F3" s="101">
        <f>D3*E3</f>
        <v>0</v>
      </c>
    </row>
    <row r="4" spans="1:10" ht="25.5" x14ac:dyDescent="0.2">
      <c r="A4" s="300"/>
      <c r="B4" s="309"/>
      <c r="C4" s="51" t="s">
        <v>170</v>
      </c>
      <c r="D4" s="102">
        <v>100</v>
      </c>
      <c r="E4" s="117">
        <v>0</v>
      </c>
      <c r="F4" s="103">
        <f t="shared" ref="F4:F10" si="0">D4*E4</f>
        <v>0</v>
      </c>
    </row>
    <row r="5" spans="1:10" ht="50.1" customHeight="1" x14ac:dyDescent="0.2">
      <c r="A5" s="300"/>
      <c r="B5" s="42" t="s">
        <v>102</v>
      </c>
      <c r="C5" s="51" t="s">
        <v>318</v>
      </c>
      <c r="D5" s="102">
        <v>225</v>
      </c>
      <c r="E5" s="117">
        <v>0</v>
      </c>
      <c r="F5" s="103">
        <f t="shared" si="0"/>
        <v>0</v>
      </c>
    </row>
    <row r="6" spans="1:10" ht="30" customHeight="1" x14ac:dyDescent="0.2">
      <c r="A6" s="300"/>
      <c r="B6" s="42" t="s">
        <v>102</v>
      </c>
      <c r="C6" s="51" t="s">
        <v>171</v>
      </c>
      <c r="D6" s="102">
        <v>25</v>
      </c>
      <c r="E6" s="117">
        <v>0</v>
      </c>
      <c r="F6" s="103"/>
    </row>
    <row r="7" spans="1:10" ht="25.5" x14ac:dyDescent="0.2">
      <c r="A7" s="310" t="s">
        <v>120</v>
      </c>
      <c r="B7" s="309" t="s">
        <v>94</v>
      </c>
      <c r="C7" s="51" t="s">
        <v>169</v>
      </c>
      <c r="D7" s="102">
        <v>500</v>
      </c>
      <c r="E7" s="117">
        <v>0</v>
      </c>
      <c r="F7" s="103">
        <f t="shared" si="0"/>
        <v>0</v>
      </c>
    </row>
    <row r="8" spans="1:10" ht="25.5" x14ac:dyDescent="0.2">
      <c r="A8" s="310"/>
      <c r="B8" s="309"/>
      <c r="C8" s="51" t="s">
        <v>170</v>
      </c>
      <c r="D8" s="102">
        <v>100</v>
      </c>
      <c r="E8" s="117">
        <v>0</v>
      </c>
      <c r="F8" s="103">
        <f t="shared" si="0"/>
        <v>0</v>
      </c>
    </row>
    <row r="9" spans="1:10" s="5" customFormat="1" ht="50.1" customHeight="1" x14ac:dyDescent="0.2">
      <c r="A9" s="310"/>
      <c r="B9" s="42" t="s">
        <v>102</v>
      </c>
      <c r="C9" s="51" t="s">
        <v>318</v>
      </c>
      <c r="D9" s="102">
        <v>225</v>
      </c>
      <c r="E9" s="117">
        <v>0</v>
      </c>
      <c r="F9" s="103">
        <f t="shared" si="0"/>
        <v>0</v>
      </c>
    </row>
    <row r="10" spans="1:10" s="5" customFormat="1" ht="25.5" customHeight="1" thickBot="1" x14ac:dyDescent="0.25">
      <c r="A10" s="311"/>
      <c r="B10" s="49" t="s">
        <v>102</v>
      </c>
      <c r="C10" s="55" t="s">
        <v>171</v>
      </c>
      <c r="D10" s="104">
        <v>25</v>
      </c>
      <c r="E10" s="118">
        <v>0</v>
      </c>
      <c r="F10" s="105">
        <f t="shared" si="0"/>
        <v>0</v>
      </c>
    </row>
    <row r="11" spans="1:10" ht="28.5" customHeight="1" thickBot="1" x14ac:dyDescent="0.25">
      <c r="A11" s="303" t="s">
        <v>216</v>
      </c>
      <c r="B11" s="304"/>
      <c r="C11" s="304"/>
      <c r="D11" s="304"/>
      <c r="E11" s="304"/>
      <c r="F11" s="56">
        <f>SUM(F3:F10)</f>
        <v>0</v>
      </c>
    </row>
    <row r="13" spans="1:10" ht="29.25" customHeight="1" x14ac:dyDescent="0.2">
      <c r="A13" s="315" t="s">
        <v>165</v>
      </c>
      <c r="B13" s="315"/>
      <c r="C13" s="315"/>
      <c r="D13" s="315"/>
      <c r="E13" s="315"/>
      <c r="F13" s="315"/>
    </row>
    <row r="14" spans="1:10" x14ac:dyDescent="0.2">
      <c r="A14" s="317" t="s">
        <v>172</v>
      </c>
      <c r="B14" s="317"/>
      <c r="C14" s="317"/>
      <c r="D14" s="317"/>
      <c r="E14" s="317"/>
      <c r="F14" s="317"/>
      <c r="G14" s="106"/>
      <c r="H14" s="106"/>
      <c r="I14" s="106"/>
      <c r="J14" s="106"/>
    </row>
    <row r="15" spans="1:10" ht="15" customHeight="1" thickBot="1" x14ac:dyDescent="0.25">
      <c r="A15" s="316"/>
      <c r="B15" s="316"/>
      <c r="C15" s="316"/>
      <c r="D15" s="316"/>
      <c r="E15" s="316"/>
      <c r="F15" s="316"/>
      <c r="G15" s="107"/>
      <c r="H15" s="106"/>
      <c r="I15" s="106"/>
      <c r="J15" s="106"/>
    </row>
    <row r="16" spans="1:10" ht="27" customHeight="1" thickBot="1" x14ac:dyDescent="0.25">
      <c r="A16" s="312" t="s">
        <v>173</v>
      </c>
      <c r="B16" s="313"/>
      <c r="C16" s="313"/>
      <c r="D16" s="313"/>
      <c r="E16" s="313"/>
      <c r="F16" s="314"/>
      <c r="G16" s="59"/>
      <c r="H16" s="106"/>
      <c r="I16" s="106"/>
      <c r="J16" s="106"/>
    </row>
    <row r="17" spans="1:10" ht="25.5" x14ac:dyDescent="0.2">
      <c r="A17" s="60" t="s">
        <v>161</v>
      </c>
      <c r="B17" s="61" t="s">
        <v>162</v>
      </c>
      <c r="C17" s="53" t="s">
        <v>21</v>
      </c>
      <c r="D17" s="53" t="s">
        <v>166</v>
      </c>
      <c r="E17" s="53" t="s">
        <v>167</v>
      </c>
      <c r="F17" s="62" t="s">
        <v>168</v>
      </c>
      <c r="G17" s="108"/>
      <c r="H17" s="106"/>
      <c r="I17" s="106"/>
      <c r="J17" s="106"/>
    </row>
    <row r="18" spans="1:10" s="5" customFormat="1" ht="65.099999999999994" customHeight="1" x14ac:dyDescent="0.2">
      <c r="A18" s="78" t="s">
        <v>109</v>
      </c>
      <c r="B18" s="78" t="s">
        <v>113</v>
      </c>
      <c r="C18" s="51" t="s">
        <v>316</v>
      </c>
      <c r="D18" s="102">
        <f>Cultura!D6</f>
        <v>225</v>
      </c>
      <c r="E18" s="117">
        <v>0</v>
      </c>
      <c r="F18" s="77">
        <f t="shared" ref="F18" si="1">D18*E18</f>
        <v>0</v>
      </c>
      <c r="G18" s="109"/>
      <c r="H18" s="11"/>
      <c r="I18" s="11"/>
      <c r="J18" s="11"/>
    </row>
    <row r="19" spans="1:10" ht="65.099999999999994" customHeight="1" thickBot="1" x14ac:dyDescent="0.25">
      <c r="A19" s="78" t="s">
        <v>136</v>
      </c>
      <c r="B19" s="78" t="s">
        <v>74</v>
      </c>
      <c r="C19" s="51" t="s">
        <v>317</v>
      </c>
      <c r="D19" s="102">
        <f>Cultura!D9</f>
        <v>225</v>
      </c>
      <c r="E19" s="117">
        <v>0</v>
      </c>
      <c r="F19" s="77">
        <f t="shared" ref="F19" si="2">D19*E19</f>
        <v>0</v>
      </c>
      <c r="G19" s="108"/>
      <c r="H19" s="106"/>
      <c r="I19" s="106"/>
      <c r="J19" s="106"/>
    </row>
    <row r="20" spans="1:10" ht="30.75" customHeight="1" thickBot="1" x14ac:dyDescent="0.25">
      <c r="A20" s="303" t="s">
        <v>216</v>
      </c>
      <c r="B20" s="304"/>
      <c r="C20" s="304"/>
      <c r="D20" s="304"/>
      <c r="E20" s="304"/>
      <c r="F20" s="56">
        <f>SUM(F18:F19)</f>
        <v>0</v>
      </c>
      <c r="G20" s="108"/>
      <c r="H20" s="106"/>
      <c r="I20" s="106"/>
      <c r="J20" s="106"/>
    </row>
    <row r="21" spans="1:10" x14ac:dyDescent="0.2">
      <c r="A21" s="106"/>
      <c r="B21" s="106"/>
      <c r="C21" s="106"/>
      <c r="D21" s="106"/>
      <c r="E21" s="106"/>
      <c r="F21" s="106"/>
      <c r="G21" s="108"/>
      <c r="H21" s="106"/>
      <c r="I21" s="106"/>
      <c r="J21" s="106"/>
    </row>
    <row r="22" spans="1:10" ht="13.5" thickBot="1" x14ac:dyDescent="0.25">
      <c r="A22" s="106"/>
      <c r="B22" s="106"/>
      <c r="C22" s="106"/>
      <c r="D22" s="106"/>
      <c r="E22" s="106"/>
      <c r="F22" s="106"/>
      <c r="G22" s="108"/>
      <c r="H22" s="106"/>
      <c r="I22" s="106"/>
      <c r="J22" s="106"/>
    </row>
    <row r="23" spans="1:10" ht="16.5" thickBot="1" x14ac:dyDescent="0.25">
      <c r="A23" s="312" t="s">
        <v>174</v>
      </c>
      <c r="B23" s="313"/>
      <c r="C23" s="313"/>
      <c r="D23" s="313"/>
      <c r="E23" s="313"/>
      <c r="F23" s="314"/>
      <c r="G23" s="106"/>
      <c r="H23" s="106"/>
      <c r="I23" s="106"/>
      <c r="J23" s="106"/>
    </row>
    <row r="24" spans="1:10" ht="26.25" thickBot="1" x14ac:dyDescent="0.25">
      <c r="A24" s="60" t="s">
        <v>161</v>
      </c>
      <c r="B24" s="61" t="s">
        <v>162</v>
      </c>
      <c r="C24" s="53" t="s">
        <v>21</v>
      </c>
      <c r="D24" s="53" t="s">
        <v>166</v>
      </c>
      <c r="E24" s="53" t="s">
        <v>167</v>
      </c>
      <c r="F24" s="62" t="s">
        <v>168</v>
      </c>
      <c r="G24" s="106"/>
      <c r="H24" s="106"/>
      <c r="I24" s="106"/>
      <c r="J24" s="106"/>
    </row>
    <row r="25" spans="1:10" s="9" customFormat="1" ht="60" customHeight="1" thickBot="1" x14ac:dyDescent="0.25">
      <c r="A25" s="195" t="s">
        <v>136</v>
      </c>
      <c r="B25" s="148" t="s">
        <v>145</v>
      </c>
      <c r="C25" s="196" t="s">
        <v>175</v>
      </c>
      <c r="D25" s="197">
        <v>120</v>
      </c>
      <c r="E25" s="198">
        <v>0</v>
      </c>
      <c r="F25" s="199">
        <f t="shared" ref="F25" si="3">D25*E25</f>
        <v>0</v>
      </c>
      <c r="G25" s="10"/>
      <c r="H25" s="10"/>
      <c r="I25" s="10"/>
      <c r="J25" s="10"/>
    </row>
    <row r="26" spans="1:10" ht="30" customHeight="1" thickBot="1" x14ac:dyDescent="0.25">
      <c r="A26" s="295" t="s">
        <v>216</v>
      </c>
      <c r="B26" s="296"/>
      <c r="C26" s="296"/>
      <c r="D26" s="296"/>
      <c r="E26" s="296"/>
      <c r="F26" s="35">
        <f>SUM(F25)</f>
        <v>0</v>
      </c>
      <c r="G26" s="106"/>
      <c r="H26" s="106"/>
      <c r="I26" s="106"/>
      <c r="J26" s="106"/>
    </row>
  </sheetData>
  <mergeCells count="13">
    <mergeCell ref="A26:E26"/>
    <mergeCell ref="A13:F13"/>
    <mergeCell ref="A16:F16"/>
    <mergeCell ref="A15:F15"/>
    <mergeCell ref="A14:F14"/>
    <mergeCell ref="A20:E20"/>
    <mergeCell ref="A23:F23"/>
    <mergeCell ref="B7:B8"/>
    <mergeCell ref="A11:E11"/>
    <mergeCell ref="A3:A6"/>
    <mergeCell ref="A7:A10"/>
    <mergeCell ref="A1:F1"/>
    <mergeCell ref="B3:B4"/>
  </mergeCells>
  <pageMargins left="0.7" right="0.7" top="0.75" bottom="0.75" header="0.3" footer="0.3"/>
  <pageSetup scale="62" orientation="portrait" r:id="rId1"/>
  <headerFooter>
    <oddHeader>&amp;Rდანართი #1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29"/>
  <sheetViews>
    <sheetView zoomScaleNormal="100" workbookViewId="0">
      <selection activeCell="H15" sqref="H15"/>
    </sheetView>
  </sheetViews>
  <sheetFormatPr defaultRowHeight="12.75" x14ac:dyDescent="0.2"/>
  <cols>
    <col min="1" max="1" width="27.5" style="75" bestFit="1" customWidth="1"/>
    <col min="2" max="2" width="13.6640625" style="75" bestFit="1" customWidth="1"/>
    <col min="3" max="3" width="94.5" style="75" customWidth="1"/>
    <col min="4" max="4" width="20.83203125" style="75" customWidth="1"/>
    <col min="5" max="5" width="17.6640625" style="75" customWidth="1"/>
    <col min="6" max="6" width="19.1640625" style="75" bestFit="1" customWidth="1"/>
    <col min="7" max="7" width="22.33203125" style="75" customWidth="1"/>
    <col min="8" max="8" width="9.33203125" style="75"/>
    <col min="9" max="9" width="13.83203125" style="75" bestFit="1" customWidth="1"/>
    <col min="10" max="10" width="12.5" style="75" bestFit="1" customWidth="1"/>
    <col min="11" max="16384" width="9.33203125" style="75"/>
  </cols>
  <sheetData>
    <row r="1" spans="1:9" ht="30.75" customHeight="1" thickBot="1" x14ac:dyDescent="0.25">
      <c r="A1" s="312" t="s">
        <v>178</v>
      </c>
      <c r="B1" s="313"/>
      <c r="C1" s="313"/>
      <c r="D1" s="313"/>
      <c r="E1" s="313"/>
      <c r="F1" s="314"/>
    </row>
    <row r="2" spans="1:9" ht="24" customHeight="1" thickBot="1" x14ac:dyDescent="0.25">
      <c r="A2" s="45" t="s">
        <v>161</v>
      </c>
      <c r="B2" s="46" t="s">
        <v>162</v>
      </c>
      <c r="C2" s="47" t="s">
        <v>21</v>
      </c>
      <c r="D2" s="47" t="s">
        <v>166</v>
      </c>
      <c r="E2" s="47" t="s">
        <v>167</v>
      </c>
      <c r="F2" s="48" t="s">
        <v>168</v>
      </c>
    </row>
    <row r="3" spans="1:9" s="86" customFormat="1" ht="39" customHeight="1" x14ac:dyDescent="0.2">
      <c r="A3" s="121" t="s">
        <v>58</v>
      </c>
      <c r="B3" s="119" t="s">
        <v>180</v>
      </c>
      <c r="C3" s="73" t="s">
        <v>290</v>
      </c>
      <c r="D3" s="120">
        <f>Transport!H27</f>
        <v>12</v>
      </c>
      <c r="E3" s="116">
        <v>0</v>
      </c>
      <c r="F3" s="101">
        <f t="shared" ref="F3" si="0">D3*E3</f>
        <v>0</v>
      </c>
      <c r="G3" s="85"/>
    </row>
    <row r="4" spans="1:9" ht="36.75" customHeight="1" x14ac:dyDescent="0.2">
      <c r="A4" s="322" t="s">
        <v>91</v>
      </c>
      <c r="B4" s="76" t="s">
        <v>180</v>
      </c>
      <c r="C4" s="73" t="s">
        <v>291</v>
      </c>
      <c r="D4" s="87">
        <f>Transport!H31</f>
        <v>12</v>
      </c>
      <c r="E4" s="117">
        <v>0</v>
      </c>
      <c r="F4" s="103">
        <f t="shared" ref="F4:F9" si="1">D4*E4</f>
        <v>0</v>
      </c>
      <c r="G4" s="88"/>
    </row>
    <row r="5" spans="1:9" ht="39" customHeight="1" x14ac:dyDescent="0.2">
      <c r="A5" s="322"/>
      <c r="B5" s="76" t="s">
        <v>106</v>
      </c>
      <c r="C5" s="73" t="s">
        <v>289</v>
      </c>
      <c r="D5" s="87">
        <f>Transport!H32</f>
        <v>225</v>
      </c>
      <c r="E5" s="117">
        <v>0</v>
      </c>
      <c r="F5" s="103">
        <f t="shared" si="1"/>
        <v>0</v>
      </c>
      <c r="G5" s="88"/>
    </row>
    <row r="6" spans="1:9" ht="51" customHeight="1" x14ac:dyDescent="0.2">
      <c r="A6" s="122" t="s">
        <v>109</v>
      </c>
      <c r="B6" s="76" t="s">
        <v>181</v>
      </c>
      <c r="C6" s="64" t="s">
        <v>305</v>
      </c>
      <c r="D6" s="87">
        <f>Transport!H33</f>
        <v>225</v>
      </c>
      <c r="E6" s="117">
        <v>0</v>
      </c>
      <c r="F6" s="103">
        <f t="shared" si="1"/>
        <v>0</v>
      </c>
      <c r="G6" s="88"/>
    </row>
    <row r="7" spans="1:9" ht="34.5" customHeight="1" x14ac:dyDescent="0.2">
      <c r="A7" s="323" t="s">
        <v>120</v>
      </c>
      <c r="B7" s="76" t="s">
        <v>180</v>
      </c>
      <c r="C7" s="73" t="s">
        <v>288</v>
      </c>
      <c r="D7" s="87">
        <f>Transport!H36</f>
        <v>12</v>
      </c>
      <c r="E7" s="117">
        <v>0</v>
      </c>
      <c r="F7" s="103">
        <f t="shared" si="1"/>
        <v>0</v>
      </c>
      <c r="G7" s="88"/>
    </row>
    <row r="8" spans="1:9" ht="39.75" customHeight="1" x14ac:dyDescent="0.2">
      <c r="A8" s="324"/>
      <c r="B8" s="76"/>
      <c r="C8" s="73" t="s">
        <v>292</v>
      </c>
      <c r="D8" s="87">
        <f>Transport!H37</f>
        <v>225</v>
      </c>
      <c r="E8" s="117"/>
      <c r="F8" s="103"/>
      <c r="G8" s="88"/>
    </row>
    <row r="9" spans="1:9" ht="51.75" customHeight="1" thickBot="1" x14ac:dyDescent="0.25">
      <c r="A9" s="122" t="s">
        <v>136</v>
      </c>
      <c r="B9" s="76" t="s">
        <v>182</v>
      </c>
      <c r="C9" s="64" t="s">
        <v>300</v>
      </c>
      <c r="D9" s="87">
        <f>Transport!H38</f>
        <v>225</v>
      </c>
      <c r="E9" s="117">
        <v>0</v>
      </c>
      <c r="F9" s="103">
        <f t="shared" si="1"/>
        <v>0</v>
      </c>
      <c r="G9" s="88"/>
    </row>
    <row r="10" spans="1:9" ht="29.1" customHeight="1" thickBot="1" x14ac:dyDescent="0.25">
      <c r="A10" s="303" t="s">
        <v>216</v>
      </c>
      <c r="B10" s="304"/>
      <c r="C10" s="304"/>
      <c r="D10" s="304"/>
      <c r="E10" s="304"/>
      <c r="F10" s="56">
        <f>SUM(F3:F9)</f>
        <v>0</v>
      </c>
      <c r="G10" s="88"/>
    </row>
    <row r="11" spans="1:9" x14ac:dyDescent="0.2">
      <c r="G11" s="88"/>
    </row>
    <row r="12" spans="1:9" ht="13.5" thickBot="1" x14ac:dyDescent="0.25">
      <c r="A12" s="89"/>
      <c r="B12" s="89"/>
      <c r="C12" s="89"/>
      <c r="D12" s="89"/>
      <c r="E12" s="89"/>
      <c r="F12" s="89"/>
      <c r="G12" s="90"/>
      <c r="H12" s="89"/>
    </row>
    <row r="13" spans="1:9" ht="29.1" customHeight="1" thickBot="1" x14ac:dyDescent="0.25">
      <c r="A13" s="312" t="s">
        <v>5</v>
      </c>
      <c r="B13" s="313"/>
      <c r="C13" s="313"/>
      <c r="D13" s="313"/>
      <c r="E13" s="313"/>
      <c r="F13" s="314"/>
      <c r="G13" s="90"/>
      <c r="H13" s="89"/>
    </row>
    <row r="14" spans="1:9" ht="26.25" thickBot="1" x14ac:dyDescent="0.25">
      <c r="A14" s="45" t="s">
        <v>161</v>
      </c>
      <c r="B14" s="47" t="s">
        <v>187</v>
      </c>
      <c r="C14" s="47" t="s">
        <v>21</v>
      </c>
      <c r="D14" s="47" t="s">
        <v>185</v>
      </c>
      <c r="E14" s="47" t="s">
        <v>186</v>
      </c>
      <c r="F14" s="48" t="s">
        <v>168</v>
      </c>
      <c r="G14" s="89"/>
      <c r="H14" s="89"/>
      <c r="I14" s="79"/>
    </row>
    <row r="15" spans="1:9" ht="39.950000000000003" customHeight="1" x14ac:dyDescent="0.2">
      <c r="A15" s="320" t="s">
        <v>190</v>
      </c>
      <c r="B15" s="73" t="s">
        <v>188</v>
      </c>
      <c r="C15" s="318" t="s">
        <v>319</v>
      </c>
      <c r="D15" s="120">
        <v>1</v>
      </c>
      <c r="E15" s="116">
        <v>0</v>
      </c>
      <c r="F15" s="101">
        <f t="shared" ref="F15" si="2">D15*E15</f>
        <v>0</v>
      </c>
      <c r="G15" s="89"/>
      <c r="H15" s="89"/>
      <c r="I15" s="79"/>
    </row>
    <row r="16" spans="1:9" ht="39.950000000000003" customHeight="1" thickBot="1" x14ac:dyDescent="0.25">
      <c r="A16" s="321"/>
      <c r="B16" s="65" t="s">
        <v>189</v>
      </c>
      <c r="C16" s="319"/>
      <c r="D16" s="124">
        <v>1</v>
      </c>
      <c r="E16" s="111">
        <v>0</v>
      </c>
      <c r="F16" s="123">
        <f t="shared" ref="F16" si="3">D16*E16</f>
        <v>0</v>
      </c>
      <c r="G16" s="91"/>
      <c r="H16" s="89"/>
      <c r="I16" s="79"/>
    </row>
    <row r="17" spans="1:9" ht="30.75" customHeight="1" thickBot="1" x14ac:dyDescent="0.25">
      <c r="A17" s="303" t="s">
        <v>216</v>
      </c>
      <c r="B17" s="304"/>
      <c r="C17" s="304"/>
      <c r="D17" s="304"/>
      <c r="E17" s="304"/>
      <c r="F17" s="56">
        <f>SUM(F15:F16)</f>
        <v>0</v>
      </c>
      <c r="G17" s="92"/>
      <c r="H17" s="89"/>
      <c r="I17" s="79"/>
    </row>
    <row r="18" spans="1:9" x14ac:dyDescent="0.2">
      <c r="A18" s="93"/>
      <c r="B18" s="94"/>
      <c r="C18" s="94"/>
      <c r="E18" s="95"/>
      <c r="F18" s="96"/>
      <c r="G18" s="97"/>
      <c r="H18" s="89"/>
      <c r="I18" s="79"/>
    </row>
    <row r="19" spans="1:9" ht="15" x14ac:dyDescent="0.2">
      <c r="A19" s="89"/>
      <c r="B19" s="89"/>
      <c r="C19" s="95"/>
      <c r="D19" s="89"/>
      <c r="E19" s="89"/>
      <c r="F19" s="89"/>
      <c r="G19" s="91"/>
      <c r="H19" s="89"/>
      <c r="I19" s="79"/>
    </row>
    <row r="20" spans="1:9" x14ac:dyDescent="0.2">
      <c r="A20" s="89"/>
      <c r="B20" s="89"/>
      <c r="C20" s="92"/>
      <c r="D20" s="89"/>
      <c r="E20" s="89"/>
      <c r="F20" s="89"/>
      <c r="G20" s="89"/>
      <c r="H20" s="89"/>
      <c r="I20" s="79"/>
    </row>
    <row r="21" spans="1:9" x14ac:dyDescent="0.2">
      <c r="A21" s="89"/>
      <c r="B21" s="89"/>
      <c r="C21" s="98"/>
      <c r="D21" s="98"/>
      <c r="E21" s="98"/>
      <c r="F21" s="89"/>
      <c r="G21" s="89"/>
      <c r="H21" s="89"/>
      <c r="I21" s="79"/>
    </row>
    <row r="22" spans="1:9" x14ac:dyDescent="0.2">
      <c r="A22" s="89"/>
      <c r="B22" s="89"/>
      <c r="C22" s="98"/>
      <c r="D22" s="98"/>
      <c r="E22" s="98"/>
      <c r="F22" s="89"/>
      <c r="G22" s="89"/>
      <c r="H22" s="89"/>
      <c r="I22" s="79"/>
    </row>
    <row r="23" spans="1:9" x14ac:dyDescent="0.2">
      <c r="A23" s="89"/>
      <c r="B23" s="89"/>
      <c r="C23" s="98"/>
      <c r="D23" s="89"/>
      <c r="E23" s="89"/>
      <c r="F23" s="89"/>
      <c r="G23" s="89"/>
      <c r="H23" s="89"/>
    </row>
    <row r="24" spans="1:9" x14ac:dyDescent="0.2">
      <c r="A24" s="89"/>
      <c r="B24" s="89"/>
      <c r="C24" s="89"/>
      <c r="D24" s="89"/>
      <c r="E24" s="89"/>
      <c r="F24" s="89"/>
      <c r="G24" s="89"/>
      <c r="H24" s="89"/>
    </row>
    <row r="25" spans="1:9" x14ac:dyDescent="0.2">
      <c r="A25" s="89"/>
      <c r="B25" s="89"/>
      <c r="C25" s="89"/>
      <c r="D25" s="89"/>
      <c r="E25" s="89"/>
      <c r="F25" s="89"/>
      <c r="G25" s="89"/>
      <c r="H25" s="89"/>
    </row>
    <row r="26" spans="1:9" x14ac:dyDescent="0.2">
      <c r="A26" s="89"/>
      <c r="B26" s="89"/>
      <c r="C26" s="89"/>
      <c r="D26" s="89"/>
      <c r="E26" s="89"/>
      <c r="F26" s="89"/>
      <c r="G26" s="89"/>
      <c r="H26" s="89"/>
    </row>
    <row r="27" spans="1:9" x14ac:dyDescent="0.2">
      <c r="A27" s="89"/>
      <c r="B27" s="89"/>
      <c r="C27" s="89"/>
      <c r="D27" s="89"/>
      <c r="E27" s="89"/>
      <c r="F27" s="89"/>
      <c r="G27" s="89"/>
      <c r="H27" s="89"/>
    </row>
    <row r="28" spans="1:9" x14ac:dyDescent="0.2">
      <c r="A28" s="89"/>
      <c r="B28" s="89"/>
      <c r="C28" s="89"/>
      <c r="D28" s="89"/>
      <c r="E28" s="89"/>
      <c r="F28" s="89"/>
      <c r="G28" s="89"/>
      <c r="H28" s="89"/>
    </row>
    <row r="29" spans="1:9" x14ac:dyDescent="0.2">
      <c r="A29" s="89"/>
      <c r="B29" s="89"/>
      <c r="C29" s="89"/>
      <c r="D29" s="89"/>
      <c r="E29" s="89"/>
      <c r="F29" s="89"/>
      <c r="G29" s="89"/>
      <c r="H29" s="89"/>
    </row>
  </sheetData>
  <mergeCells count="8">
    <mergeCell ref="C15:C16"/>
    <mergeCell ref="A17:E17"/>
    <mergeCell ref="A15:A16"/>
    <mergeCell ref="A1:F1"/>
    <mergeCell ref="A4:A5"/>
    <mergeCell ref="A10:E10"/>
    <mergeCell ref="A13:F13"/>
    <mergeCell ref="A7:A8"/>
  </mergeCells>
  <pageMargins left="0.7" right="0.7" top="0.75" bottom="0.75" header="0.3" footer="0.3"/>
  <pageSetup scale="61" orientation="landscape" r:id="rId1"/>
  <headerFooter>
    <oddHeader>&amp;Rდანართი 2</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12"/>
  <sheetViews>
    <sheetView zoomScaleNormal="100" workbookViewId="0">
      <selection activeCell="J4" sqref="J4"/>
    </sheetView>
  </sheetViews>
  <sheetFormatPr defaultRowHeight="12.75" x14ac:dyDescent="0.2"/>
  <cols>
    <col min="1" max="1" width="27.5" style="75" bestFit="1" customWidth="1"/>
    <col min="2" max="2" width="13.6640625" style="75" bestFit="1" customWidth="1"/>
    <col min="3" max="3" width="98.6640625" style="75" customWidth="1"/>
    <col min="4" max="4" width="14.5" style="75" customWidth="1"/>
    <col min="5" max="5" width="15.83203125" style="75" customWidth="1"/>
    <col min="6" max="6" width="20.5" style="75" customWidth="1"/>
    <col min="7" max="16384" width="9.33203125" style="75"/>
  </cols>
  <sheetData>
    <row r="1" spans="1:6" s="74" customFormat="1" ht="45.75" customHeight="1" thickBot="1" x14ac:dyDescent="0.25">
      <c r="A1" s="325" t="s">
        <v>222</v>
      </c>
      <c r="B1" s="326"/>
      <c r="C1" s="326"/>
      <c r="D1" s="326"/>
      <c r="E1" s="326"/>
      <c r="F1" s="327"/>
    </row>
    <row r="2" spans="1:6" ht="39" thickBot="1" x14ac:dyDescent="0.25">
      <c r="A2" s="45" t="s">
        <v>161</v>
      </c>
      <c r="B2" s="46" t="s">
        <v>162</v>
      </c>
      <c r="C2" s="47" t="s">
        <v>21</v>
      </c>
      <c r="D2" s="47" t="s">
        <v>196</v>
      </c>
      <c r="E2" s="47" t="s">
        <v>197</v>
      </c>
      <c r="F2" s="48" t="s">
        <v>168</v>
      </c>
    </row>
    <row r="3" spans="1:6" ht="150" customHeight="1" x14ac:dyDescent="0.2">
      <c r="A3" s="125" t="s">
        <v>58</v>
      </c>
      <c r="B3" s="66" t="s">
        <v>85</v>
      </c>
      <c r="C3" s="126" t="s">
        <v>314</v>
      </c>
      <c r="D3" s="127">
        <v>1</v>
      </c>
      <c r="E3" s="110">
        <v>0</v>
      </c>
      <c r="F3" s="128">
        <f t="shared" ref="F3" si="0">D3*E3</f>
        <v>0</v>
      </c>
    </row>
    <row r="4" spans="1:6" ht="145.5" customHeight="1" x14ac:dyDescent="0.2">
      <c r="A4" s="129" t="s">
        <v>136</v>
      </c>
      <c r="B4" s="78" t="s">
        <v>142</v>
      </c>
      <c r="C4" s="51" t="s">
        <v>315</v>
      </c>
      <c r="D4" s="64">
        <v>1</v>
      </c>
      <c r="E4" s="117">
        <v>0</v>
      </c>
      <c r="F4" s="103">
        <f t="shared" ref="F4:F5" si="1">D4*E4</f>
        <v>0</v>
      </c>
    </row>
    <row r="5" spans="1:6" ht="99" customHeight="1" thickBot="1" x14ac:dyDescent="0.25">
      <c r="A5" s="130" t="s">
        <v>194</v>
      </c>
      <c r="B5" s="131" t="s">
        <v>195</v>
      </c>
      <c r="C5" s="132" t="s">
        <v>193</v>
      </c>
      <c r="D5" s="65">
        <v>2</v>
      </c>
      <c r="E5" s="111">
        <v>0</v>
      </c>
      <c r="F5" s="123">
        <f t="shared" si="1"/>
        <v>0</v>
      </c>
    </row>
    <row r="6" spans="1:6" s="79" customFormat="1" ht="24.75" customHeight="1" thickBot="1" x14ac:dyDescent="0.25">
      <c r="A6" s="295" t="s">
        <v>216</v>
      </c>
      <c r="B6" s="296"/>
      <c r="C6" s="296"/>
      <c r="D6" s="296"/>
      <c r="E6" s="296"/>
      <c r="F6" s="35">
        <f>SUM(F3:F5)</f>
        <v>0</v>
      </c>
    </row>
    <row r="7" spans="1:6" s="79" customFormat="1" x14ac:dyDescent="0.2">
      <c r="A7" s="80"/>
      <c r="B7" s="81"/>
    </row>
    <row r="8" spans="1:6" x14ac:dyDescent="0.2">
      <c r="A8" s="82"/>
      <c r="B8" s="82"/>
      <c r="C8" s="82"/>
      <c r="D8" s="82"/>
      <c r="E8" s="82"/>
      <c r="F8" s="82"/>
    </row>
    <row r="9" spans="1:6" ht="14.25" x14ac:dyDescent="0.25">
      <c r="C9" s="83"/>
    </row>
    <row r="10" spans="1:6" x14ac:dyDescent="0.2">
      <c r="C10" s="84"/>
    </row>
    <row r="11" spans="1:6" ht="14.25" x14ac:dyDescent="0.25">
      <c r="C11" s="83"/>
    </row>
    <row r="12" spans="1:6" ht="14.25" x14ac:dyDescent="0.25">
      <c r="C12" s="83"/>
    </row>
  </sheetData>
  <mergeCells count="2">
    <mergeCell ref="A1:F1"/>
    <mergeCell ref="A6:E6"/>
  </mergeCells>
  <pageMargins left="0.7" right="0.7" top="0.75" bottom="0.75" header="0.3" footer="0.3"/>
  <pageSetup scale="61" orientation="landscape" r:id="rId1"/>
  <headerFooter>
    <oddHeader>&amp;Rდანართი 2</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50"/>
  <sheetViews>
    <sheetView zoomScaleNormal="100" workbookViewId="0">
      <selection activeCell="N19" sqref="N19"/>
    </sheetView>
  </sheetViews>
  <sheetFormatPr defaultRowHeight="11.25" x14ac:dyDescent="0.2"/>
  <cols>
    <col min="1" max="1" width="22.33203125" style="139" bestFit="1" customWidth="1"/>
    <col min="2" max="2" width="15.33203125" style="139" customWidth="1"/>
    <col min="3" max="10" width="16.83203125" style="139" customWidth="1"/>
    <col min="11" max="11" width="16.83203125" style="134" customWidth="1"/>
    <col min="12" max="16384" width="9.33203125" style="134"/>
  </cols>
  <sheetData>
    <row r="1" spans="1:11" ht="24" customHeight="1" thickBot="1" x14ac:dyDescent="0.25">
      <c r="A1" s="358" t="s">
        <v>26</v>
      </c>
      <c r="B1" s="359"/>
      <c r="C1" s="359"/>
      <c r="D1" s="359"/>
      <c r="E1" s="359"/>
      <c r="F1" s="359"/>
      <c r="G1" s="359"/>
      <c r="H1" s="359"/>
      <c r="I1" s="359"/>
      <c r="J1" s="359"/>
      <c r="K1" s="360"/>
    </row>
    <row r="2" spans="1:11" ht="38.25" x14ac:dyDescent="0.2">
      <c r="A2" s="361" t="s">
        <v>17</v>
      </c>
      <c r="B2" s="363" t="s">
        <v>22</v>
      </c>
      <c r="C2" s="140" t="s">
        <v>2</v>
      </c>
      <c r="D2" s="140" t="s">
        <v>3</v>
      </c>
      <c r="E2" s="140" t="s">
        <v>28</v>
      </c>
      <c r="F2" s="140" t="s">
        <v>0</v>
      </c>
      <c r="G2" s="140" t="s">
        <v>198</v>
      </c>
      <c r="H2" s="140" t="s">
        <v>14</v>
      </c>
      <c r="I2" s="140" t="s">
        <v>15</v>
      </c>
      <c r="J2" s="140" t="s">
        <v>6</v>
      </c>
      <c r="K2" s="141" t="s">
        <v>27</v>
      </c>
    </row>
    <row r="3" spans="1:11" ht="21" customHeight="1" thickBot="1" x14ac:dyDescent="0.25">
      <c r="A3" s="362"/>
      <c r="B3" s="364"/>
      <c r="C3" s="168">
        <v>25</v>
      </c>
      <c r="D3" s="168">
        <v>25</v>
      </c>
      <c r="E3" s="168">
        <v>2</v>
      </c>
      <c r="F3" s="168">
        <v>10</v>
      </c>
      <c r="G3" s="168">
        <v>16</v>
      </c>
      <c r="H3" s="168">
        <v>100</v>
      </c>
      <c r="I3" s="168">
        <v>25</v>
      </c>
      <c r="J3" s="168">
        <v>5</v>
      </c>
      <c r="K3" s="169">
        <v>17</v>
      </c>
    </row>
    <row r="4" spans="1:11" s="1" customFormat="1" ht="15" customHeight="1" x14ac:dyDescent="0.2">
      <c r="A4" s="170">
        <v>44075</v>
      </c>
      <c r="B4" s="66">
        <f>SUM(C4:K4)</f>
        <v>206</v>
      </c>
      <c r="C4" s="66">
        <v>25</v>
      </c>
      <c r="D4" s="66">
        <v>25</v>
      </c>
      <c r="E4" s="66">
        <v>2</v>
      </c>
      <c r="F4" s="66">
        <v>10</v>
      </c>
      <c r="G4" s="66">
        <v>6</v>
      </c>
      <c r="H4" s="66">
        <v>100</v>
      </c>
      <c r="I4" s="66">
        <v>25</v>
      </c>
      <c r="J4" s="66">
        <v>5</v>
      </c>
      <c r="K4" s="171">
        <v>8</v>
      </c>
    </row>
    <row r="5" spans="1:11" s="1" customFormat="1" ht="15" customHeight="1" x14ac:dyDescent="0.2">
      <c r="A5" s="331">
        <v>44076</v>
      </c>
      <c r="B5" s="76">
        <f t="shared" ref="B5:B20" si="0">SUM(C5:K5)</f>
        <v>213</v>
      </c>
      <c r="C5" s="76">
        <f>C3</f>
        <v>25</v>
      </c>
      <c r="D5" s="76">
        <f>D3</f>
        <v>25</v>
      </c>
      <c r="E5" s="76">
        <v>0</v>
      </c>
      <c r="F5" s="76">
        <v>0</v>
      </c>
      <c r="G5" s="102">
        <f>G3</f>
        <v>16</v>
      </c>
      <c r="H5" s="76">
        <f>H3</f>
        <v>100</v>
      </c>
      <c r="I5" s="76">
        <f>I3</f>
        <v>25</v>
      </c>
      <c r="J5" s="76">
        <f>J3</f>
        <v>5</v>
      </c>
      <c r="K5" s="166">
        <f>K3</f>
        <v>17</v>
      </c>
    </row>
    <row r="6" spans="1:11" s="1" customFormat="1" ht="15" customHeight="1" x14ac:dyDescent="0.2">
      <c r="A6" s="331"/>
      <c r="B6" s="76">
        <f t="shared" si="0"/>
        <v>12</v>
      </c>
      <c r="C6" s="76">
        <v>0</v>
      </c>
      <c r="D6" s="76">
        <v>0</v>
      </c>
      <c r="E6" s="76">
        <f>E3</f>
        <v>2</v>
      </c>
      <c r="F6" s="76">
        <f>F3</f>
        <v>10</v>
      </c>
      <c r="G6" s="102">
        <v>0</v>
      </c>
      <c r="H6" s="76">
        <v>0</v>
      </c>
      <c r="I6" s="76">
        <v>0</v>
      </c>
      <c r="J6" s="76">
        <v>0</v>
      </c>
      <c r="K6" s="166">
        <v>0</v>
      </c>
    </row>
    <row r="7" spans="1:11" s="1" customFormat="1" ht="15" customHeight="1" x14ac:dyDescent="0.2">
      <c r="A7" s="331"/>
      <c r="B7" s="76">
        <f t="shared" si="0"/>
        <v>225</v>
      </c>
      <c r="C7" s="76">
        <f t="shared" ref="C7:K7" si="1">C3</f>
        <v>25</v>
      </c>
      <c r="D7" s="76">
        <f t="shared" si="1"/>
        <v>25</v>
      </c>
      <c r="E7" s="76">
        <f t="shared" si="1"/>
        <v>2</v>
      </c>
      <c r="F7" s="76">
        <f t="shared" si="1"/>
        <v>10</v>
      </c>
      <c r="G7" s="76">
        <f t="shared" si="1"/>
        <v>16</v>
      </c>
      <c r="H7" s="76">
        <f t="shared" si="1"/>
        <v>100</v>
      </c>
      <c r="I7" s="76">
        <f t="shared" si="1"/>
        <v>25</v>
      </c>
      <c r="J7" s="76">
        <f t="shared" si="1"/>
        <v>5</v>
      </c>
      <c r="K7" s="166">
        <f t="shared" si="1"/>
        <v>17</v>
      </c>
    </row>
    <row r="8" spans="1:11" s="1" customFormat="1" ht="15" customHeight="1" x14ac:dyDescent="0.2">
      <c r="A8" s="331">
        <v>44077</v>
      </c>
      <c r="B8" s="76">
        <f t="shared" si="0"/>
        <v>130</v>
      </c>
      <c r="C8" s="76">
        <v>0</v>
      </c>
      <c r="D8" s="76">
        <v>0</v>
      </c>
      <c r="E8" s="76">
        <v>0</v>
      </c>
      <c r="F8" s="76">
        <v>0</v>
      </c>
      <c r="G8" s="76">
        <v>0</v>
      </c>
      <c r="H8" s="76">
        <f>H3</f>
        <v>100</v>
      </c>
      <c r="I8" s="76">
        <f>I3</f>
        <v>25</v>
      </c>
      <c r="J8" s="76">
        <f>J3</f>
        <v>5</v>
      </c>
      <c r="K8" s="166">
        <v>0</v>
      </c>
    </row>
    <row r="9" spans="1:11" s="1" customFormat="1" ht="15" customHeight="1" x14ac:dyDescent="0.2">
      <c r="A9" s="331"/>
      <c r="B9" s="76">
        <f t="shared" si="0"/>
        <v>83</v>
      </c>
      <c r="C9" s="76">
        <f>C3</f>
        <v>25</v>
      </c>
      <c r="D9" s="76">
        <f>D3</f>
        <v>25</v>
      </c>
      <c r="E9" s="76">
        <v>0</v>
      </c>
      <c r="F9" s="76">
        <v>0</v>
      </c>
      <c r="G9" s="76">
        <f>G3</f>
        <v>16</v>
      </c>
      <c r="H9" s="76">
        <v>0</v>
      </c>
      <c r="I9" s="76">
        <v>0</v>
      </c>
      <c r="J9" s="76">
        <v>0</v>
      </c>
      <c r="K9" s="166">
        <f>K3</f>
        <v>17</v>
      </c>
    </row>
    <row r="10" spans="1:11" s="1" customFormat="1" ht="15" customHeight="1" x14ac:dyDescent="0.2">
      <c r="A10" s="331"/>
      <c r="B10" s="76">
        <f t="shared" si="0"/>
        <v>12</v>
      </c>
      <c r="C10" s="76">
        <v>0</v>
      </c>
      <c r="D10" s="76">
        <v>0</v>
      </c>
      <c r="E10" s="76">
        <f>E3</f>
        <v>2</v>
      </c>
      <c r="F10" s="76">
        <f>F3</f>
        <v>10</v>
      </c>
      <c r="G10" s="76">
        <v>0</v>
      </c>
      <c r="H10" s="76">
        <v>0</v>
      </c>
      <c r="I10" s="76">
        <v>0</v>
      </c>
      <c r="J10" s="76">
        <v>0</v>
      </c>
      <c r="K10" s="166">
        <v>0</v>
      </c>
    </row>
    <row r="11" spans="1:11" s="1" customFormat="1" ht="15" customHeight="1" x14ac:dyDescent="0.2">
      <c r="A11" s="331"/>
      <c r="B11" s="76">
        <f t="shared" si="0"/>
        <v>225</v>
      </c>
      <c r="C11" s="76">
        <f t="shared" ref="C11:K11" si="2">C3</f>
        <v>25</v>
      </c>
      <c r="D11" s="76">
        <f t="shared" si="2"/>
        <v>25</v>
      </c>
      <c r="E11" s="76">
        <f t="shared" si="2"/>
        <v>2</v>
      </c>
      <c r="F11" s="76">
        <f t="shared" si="2"/>
        <v>10</v>
      </c>
      <c r="G11" s="76">
        <f t="shared" si="2"/>
        <v>16</v>
      </c>
      <c r="H11" s="76">
        <f t="shared" si="2"/>
        <v>100</v>
      </c>
      <c r="I11" s="76">
        <f t="shared" si="2"/>
        <v>25</v>
      </c>
      <c r="J11" s="76">
        <f t="shared" si="2"/>
        <v>5</v>
      </c>
      <c r="K11" s="166">
        <f t="shared" si="2"/>
        <v>17</v>
      </c>
    </row>
    <row r="12" spans="1:11" s="1" customFormat="1" ht="15" customHeight="1" x14ac:dyDescent="0.2">
      <c r="A12" s="167">
        <v>44078</v>
      </c>
      <c r="B12" s="76">
        <f t="shared" si="0"/>
        <v>225</v>
      </c>
      <c r="C12" s="76">
        <f t="shared" ref="C12:K12" si="3">C3</f>
        <v>25</v>
      </c>
      <c r="D12" s="76">
        <f t="shared" si="3"/>
        <v>25</v>
      </c>
      <c r="E12" s="76">
        <f t="shared" si="3"/>
        <v>2</v>
      </c>
      <c r="F12" s="76">
        <f t="shared" si="3"/>
        <v>10</v>
      </c>
      <c r="G12" s="76">
        <f t="shared" si="3"/>
        <v>16</v>
      </c>
      <c r="H12" s="76">
        <f t="shared" si="3"/>
        <v>100</v>
      </c>
      <c r="I12" s="76">
        <f t="shared" si="3"/>
        <v>25</v>
      </c>
      <c r="J12" s="76">
        <f t="shared" si="3"/>
        <v>5</v>
      </c>
      <c r="K12" s="166">
        <f t="shared" si="3"/>
        <v>17</v>
      </c>
    </row>
    <row r="13" spans="1:11" s="1" customFormat="1" ht="15" customHeight="1" x14ac:dyDescent="0.2">
      <c r="A13" s="331">
        <v>44079</v>
      </c>
      <c r="B13" s="76">
        <f t="shared" si="0"/>
        <v>130</v>
      </c>
      <c r="C13" s="76">
        <v>0</v>
      </c>
      <c r="D13" s="76">
        <v>0</v>
      </c>
      <c r="E13" s="76">
        <v>0</v>
      </c>
      <c r="F13" s="76">
        <v>0</v>
      </c>
      <c r="G13" s="76">
        <v>0</v>
      </c>
      <c r="H13" s="76">
        <f>H3</f>
        <v>100</v>
      </c>
      <c r="I13" s="76">
        <f>I3</f>
        <v>25</v>
      </c>
      <c r="J13" s="76">
        <f>J3</f>
        <v>5</v>
      </c>
      <c r="K13" s="166">
        <v>0</v>
      </c>
    </row>
    <row r="14" spans="1:11" s="1" customFormat="1" ht="15" customHeight="1" x14ac:dyDescent="0.2">
      <c r="A14" s="331"/>
      <c r="B14" s="76">
        <f t="shared" si="0"/>
        <v>83</v>
      </c>
      <c r="C14" s="76">
        <f>C3</f>
        <v>25</v>
      </c>
      <c r="D14" s="76">
        <f>D3</f>
        <v>25</v>
      </c>
      <c r="E14" s="76">
        <v>0</v>
      </c>
      <c r="F14" s="76">
        <v>0</v>
      </c>
      <c r="G14" s="76">
        <f t="shared" ref="G14:K14" si="4">G3</f>
        <v>16</v>
      </c>
      <c r="H14" s="76">
        <v>0</v>
      </c>
      <c r="I14" s="76">
        <v>0</v>
      </c>
      <c r="J14" s="76">
        <v>0</v>
      </c>
      <c r="K14" s="172">
        <f t="shared" si="4"/>
        <v>17</v>
      </c>
    </row>
    <row r="15" spans="1:11" s="1" customFormat="1" ht="15" customHeight="1" x14ac:dyDescent="0.2">
      <c r="A15" s="331"/>
      <c r="B15" s="76">
        <f t="shared" si="0"/>
        <v>12</v>
      </c>
      <c r="C15" s="76">
        <v>0</v>
      </c>
      <c r="D15" s="76">
        <v>0</v>
      </c>
      <c r="E15" s="76">
        <f>E3</f>
        <v>2</v>
      </c>
      <c r="F15" s="76">
        <f>F3</f>
        <v>10</v>
      </c>
      <c r="G15" s="76">
        <v>0</v>
      </c>
      <c r="H15" s="76">
        <v>0</v>
      </c>
      <c r="I15" s="76">
        <v>0</v>
      </c>
      <c r="J15" s="76">
        <v>0</v>
      </c>
      <c r="K15" s="166">
        <v>0</v>
      </c>
    </row>
    <row r="16" spans="1:11" s="1" customFormat="1" ht="15" customHeight="1" x14ac:dyDescent="0.2">
      <c r="A16" s="331"/>
      <c r="B16" s="76">
        <f t="shared" si="0"/>
        <v>225</v>
      </c>
      <c r="C16" s="76">
        <f>C3</f>
        <v>25</v>
      </c>
      <c r="D16" s="76">
        <f t="shared" ref="D16:K16" si="5">D3</f>
        <v>25</v>
      </c>
      <c r="E16" s="76">
        <f t="shared" si="5"/>
        <v>2</v>
      </c>
      <c r="F16" s="76">
        <f t="shared" si="5"/>
        <v>10</v>
      </c>
      <c r="G16" s="76">
        <f t="shared" si="5"/>
        <v>16</v>
      </c>
      <c r="H16" s="76">
        <f t="shared" si="5"/>
        <v>100</v>
      </c>
      <c r="I16" s="76">
        <f t="shared" si="5"/>
        <v>25</v>
      </c>
      <c r="J16" s="76">
        <f t="shared" si="5"/>
        <v>5</v>
      </c>
      <c r="K16" s="172">
        <f t="shared" si="5"/>
        <v>17</v>
      </c>
    </row>
    <row r="17" spans="1:11" s="1" customFormat="1" ht="15" customHeight="1" x14ac:dyDescent="0.2">
      <c r="A17" s="368">
        <v>44080</v>
      </c>
      <c r="B17" s="76">
        <f t="shared" si="0"/>
        <v>225</v>
      </c>
      <c r="C17" s="76">
        <f>C3</f>
        <v>25</v>
      </c>
      <c r="D17" s="76">
        <f t="shared" ref="D17:K17" si="6">D3</f>
        <v>25</v>
      </c>
      <c r="E17" s="76">
        <f t="shared" si="6"/>
        <v>2</v>
      </c>
      <c r="F17" s="76">
        <f t="shared" si="6"/>
        <v>10</v>
      </c>
      <c r="G17" s="76">
        <f t="shared" si="6"/>
        <v>16</v>
      </c>
      <c r="H17" s="76">
        <f t="shared" si="6"/>
        <v>100</v>
      </c>
      <c r="I17" s="76">
        <f t="shared" si="6"/>
        <v>25</v>
      </c>
      <c r="J17" s="76">
        <f t="shared" si="6"/>
        <v>5</v>
      </c>
      <c r="K17" s="172">
        <f t="shared" si="6"/>
        <v>17</v>
      </c>
    </row>
    <row r="18" spans="1:11" s="1" customFormat="1" ht="15" customHeight="1" x14ac:dyDescent="0.2">
      <c r="A18" s="345"/>
      <c r="B18" s="76">
        <f>SUM(C18:K18)</f>
        <v>225</v>
      </c>
      <c r="C18" s="76">
        <f>C3</f>
        <v>25</v>
      </c>
      <c r="D18" s="76">
        <f t="shared" ref="D18:K18" si="7">D3</f>
        <v>25</v>
      </c>
      <c r="E18" s="76">
        <f t="shared" si="7"/>
        <v>2</v>
      </c>
      <c r="F18" s="76">
        <f t="shared" si="7"/>
        <v>10</v>
      </c>
      <c r="G18" s="76">
        <f t="shared" si="7"/>
        <v>16</v>
      </c>
      <c r="H18" s="76">
        <f t="shared" si="7"/>
        <v>100</v>
      </c>
      <c r="I18" s="76">
        <f t="shared" si="7"/>
        <v>25</v>
      </c>
      <c r="J18" s="76">
        <f t="shared" si="7"/>
        <v>5</v>
      </c>
      <c r="K18" s="172">
        <f t="shared" si="7"/>
        <v>17</v>
      </c>
    </row>
    <row r="19" spans="1:11" s="1" customFormat="1" ht="15" customHeight="1" x14ac:dyDescent="0.2">
      <c r="A19" s="369"/>
      <c r="B19" s="76">
        <f>SUM(C19:K19)</f>
        <v>130</v>
      </c>
      <c r="C19" s="99">
        <v>0</v>
      </c>
      <c r="D19" s="99">
        <v>0</v>
      </c>
      <c r="E19" s="99">
        <v>0</v>
      </c>
      <c r="F19" s="99">
        <v>0</v>
      </c>
      <c r="G19" s="99">
        <v>0</v>
      </c>
      <c r="H19" s="99">
        <f>H3</f>
        <v>100</v>
      </c>
      <c r="I19" s="99">
        <f>I3</f>
        <v>25</v>
      </c>
      <c r="J19" s="99">
        <f>J3</f>
        <v>5</v>
      </c>
      <c r="K19" s="192">
        <v>0</v>
      </c>
    </row>
    <row r="20" spans="1:11" s="1" customFormat="1" ht="15" customHeight="1" thickBot="1" x14ac:dyDescent="0.25">
      <c r="A20" s="173">
        <v>44081</v>
      </c>
      <c r="B20" s="67">
        <f t="shared" si="0"/>
        <v>206</v>
      </c>
      <c r="C20" s="67">
        <v>25</v>
      </c>
      <c r="D20" s="67">
        <v>25</v>
      </c>
      <c r="E20" s="67">
        <v>2</v>
      </c>
      <c r="F20" s="67">
        <v>10</v>
      </c>
      <c r="G20" s="67">
        <v>6</v>
      </c>
      <c r="H20" s="67">
        <v>100</v>
      </c>
      <c r="I20" s="67">
        <v>25</v>
      </c>
      <c r="J20" s="67">
        <v>5</v>
      </c>
      <c r="K20" s="174">
        <v>8</v>
      </c>
    </row>
    <row r="21" spans="1:11" ht="12" customHeight="1" x14ac:dyDescent="0.2">
      <c r="A21" s="135"/>
      <c r="B21" s="136"/>
      <c r="C21" s="136"/>
      <c r="D21" s="136"/>
      <c r="E21" s="136"/>
      <c r="F21" s="136"/>
      <c r="G21" s="136"/>
      <c r="H21" s="136"/>
      <c r="I21" s="136"/>
      <c r="J21" s="136"/>
      <c r="K21" s="137"/>
    </row>
    <row r="22" spans="1:11" ht="12" customHeight="1" thickBot="1" x14ac:dyDescent="0.25">
      <c r="A22" s="135"/>
      <c r="B22" s="136"/>
      <c r="C22" s="136"/>
      <c r="D22" s="136"/>
      <c r="E22" s="136"/>
      <c r="F22" s="136"/>
      <c r="G22" s="136"/>
      <c r="H22" s="136"/>
      <c r="I22" s="136"/>
      <c r="J22" s="136"/>
      <c r="K22" s="137"/>
    </row>
    <row r="23" spans="1:11" ht="30.75" customHeight="1" thickBot="1" x14ac:dyDescent="0.25">
      <c r="A23" s="358" t="s">
        <v>217</v>
      </c>
      <c r="B23" s="359"/>
      <c r="C23" s="359"/>
      <c r="D23" s="359"/>
      <c r="E23" s="359"/>
      <c r="F23" s="359"/>
      <c r="G23" s="359"/>
      <c r="H23" s="359"/>
      <c r="I23" s="359"/>
      <c r="J23" s="359"/>
      <c r="K23" s="360"/>
    </row>
    <row r="24" spans="1:11" s="1" customFormat="1" ht="77.25" thickBot="1" x14ac:dyDescent="0.25">
      <c r="A24" s="142" t="s">
        <v>161</v>
      </c>
      <c r="B24" s="143" t="s">
        <v>162</v>
      </c>
      <c r="C24" s="365" t="s">
        <v>220</v>
      </c>
      <c r="D24" s="366"/>
      <c r="E24" s="366"/>
      <c r="F24" s="366"/>
      <c r="G24" s="367"/>
      <c r="H24" s="144" t="s">
        <v>219</v>
      </c>
      <c r="I24" s="144" t="s">
        <v>18</v>
      </c>
      <c r="J24" s="144" t="s">
        <v>23</v>
      </c>
      <c r="K24" s="145" t="s">
        <v>16</v>
      </c>
    </row>
    <row r="25" spans="1:11" s="1" customFormat="1" ht="72" customHeight="1" thickBot="1" x14ac:dyDescent="0.25">
      <c r="A25" s="146">
        <v>44075</v>
      </c>
      <c r="B25" s="147">
        <v>8.3333333333333329E-2</v>
      </c>
      <c r="C25" s="333" t="s">
        <v>200</v>
      </c>
      <c r="D25" s="334"/>
      <c r="E25" s="334"/>
      <c r="F25" s="334"/>
      <c r="G25" s="335"/>
      <c r="H25" s="148">
        <f t="shared" ref="H25:H41" si="8">B4</f>
        <v>206</v>
      </c>
      <c r="I25" s="149">
        <v>2</v>
      </c>
      <c r="J25" s="180">
        <v>0</v>
      </c>
      <c r="K25" s="150">
        <f>I25*J25</f>
        <v>0</v>
      </c>
    </row>
    <row r="26" spans="1:11" s="1" customFormat="1" ht="54.95" customHeight="1" x14ac:dyDescent="0.2">
      <c r="A26" s="344">
        <v>44076</v>
      </c>
      <c r="B26" s="151" t="s">
        <v>199</v>
      </c>
      <c r="C26" s="352" t="s">
        <v>203</v>
      </c>
      <c r="D26" s="353"/>
      <c r="E26" s="353"/>
      <c r="F26" s="353"/>
      <c r="G26" s="354"/>
      <c r="H26" s="66">
        <f>B5</f>
        <v>213</v>
      </c>
      <c r="I26" s="152">
        <f>B5</f>
        <v>213</v>
      </c>
      <c r="J26" s="181">
        <v>0</v>
      </c>
      <c r="K26" s="153">
        <f t="shared" ref="K26:K41" si="9">I26*J26</f>
        <v>0</v>
      </c>
    </row>
    <row r="27" spans="1:11" s="1" customFormat="1" ht="54.95" customHeight="1" x14ac:dyDescent="0.2">
      <c r="A27" s="345"/>
      <c r="B27" s="154" t="s">
        <v>199</v>
      </c>
      <c r="C27" s="355" t="s">
        <v>226</v>
      </c>
      <c r="D27" s="356"/>
      <c r="E27" s="356"/>
      <c r="F27" s="356"/>
      <c r="G27" s="357"/>
      <c r="H27" s="76">
        <f t="shared" si="8"/>
        <v>12</v>
      </c>
      <c r="I27" s="155"/>
      <c r="J27" s="182">
        <v>0</v>
      </c>
      <c r="K27" s="156">
        <f t="shared" si="9"/>
        <v>0</v>
      </c>
    </row>
    <row r="28" spans="1:11" s="1" customFormat="1" ht="54.95" customHeight="1" thickBot="1" x14ac:dyDescent="0.25">
      <c r="A28" s="345"/>
      <c r="B28" s="157" t="s">
        <v>201</v>
      </c>
      <c r="C28" s="336" t="s">
        <v>202</v>
      </c>
      <c r="D28" s="337"/>
      <c r="E28" s="337"/>
      <c r="F28" s="337"/>
      <c r="G28" s="338"/>
      <c r="H28" s="99">
        <f t="shared" si="8"/>
        <v>225</v>
      </c>
      <c r="I28" s="158"/>
      <c r="J28" s="183">
        <v>0</v>
      </c>
      <c r="K28" s="159">
        <f t="shared" si="9"/>
        <v>0</v>
      </c>
    </row>
    <row r="29" spans="1:11" s="1" customFormat="1" ht="30" customHeight="1" x14ac:dyDescent="0.2">
      <c r="A29" s="344">
        <v>44077</v>
      </c>
      <c r="B29" s="160" t="s">
        <v>94</v>
      </c>
      <c r="C29" s="339" t="s">
        <v>204</v>
      </c>
      <c r="D29" s="339"/>
      <c r="E29" s="339"/>
      <c r="F29" s="339"/>
      <c r="G29" s="339"/>
      <c r="H29" s="66">
        <f t="shared" si="8"/>
        <v>130</v>
      </c>
      <c r="I29" s="152"/>
      <c r="J29" s="181">
        <v>0</v>
      </c>
      <c r="K29" s="153">
        <f t="shared" si="9"/>
        <v>0</v>
      </c>
    </row>
    <row r="30" spans="1:11" s="1" customFormat="1" ht="30" customHeight="1" x14ac:dyDescent="0.2">
      <c r="A30" s="345"/>
      <c r="B30" s="161" t="s">
        <v>96</v>
      </c>
      <c r="C30" s="309" t="s">
        <v>204</v>
      </c>
      <c r="D30" s="309"/>
      <c r="E30" s="309"/>
      <c r="F30" s="309"/>
      <c r="G30" s="309"/>
      <c r="H30" s="76">
        <f t="shared" si="8"/>
        <v>83</v>
      </c>
      <c r="I30" s="155"/>
      <c r="J30" s="182">
        <v>0</v>
      </c>
      <c r="K30" s="156">
        <f t="shared" si="9"/>
        <v>0</v>
      </c>
    </row>
    <row r="31" spans="1:11" s="1" customFormat="1" ht="54.95" customHeight="1" x14ac:dyDescent="0.2">
      <c r="A31" s="345"/>
      <c r="B31" s="161" t="s">
        <v>205</v>
      </c>
      <c r="C31" s="309" t="s">
        <v>206</v>
      </c>
      <c r="D31" s="309"/>
      <c r="E31" s="309"/>
      <c r="F31" s="309"/>
      <c r="G31" s="309"/>
      <c r="H31" s="76">
        <f t="shared" si="8"/>
        <v>12</v>
      </c>
      <c r="I31" s="155"/>
      <c r="J31" s="182">
        <v>0</v>
      </c>
      <c r="K31" s="156">
        <f t="shared" si="9"/>
        <v>0</v>
      </c>
    </row>
    <row r="32" spans="1:11" s="1" customFormat="1" ht="54.75" customHeight="1" thickBot="1" x14ac:dyDescent="0.25">
      <c r="A32" s="370"/>
      <c r="B32" s="162" t="s">
        <v>209</v>
      </c>
      <c r="C32" s="251" t="s">
        <v>228</v>
      </c>
      <c r="D32" s="251"/>
      <c r="E32" s="251"/>
      <c r="F32" s="251"/>
      <c r="G32" s="251"/>
      <c r="H32" s="67">
        <f t="shared" si="8"/>
        <v>225</v>
      </c>
      <c r="I32" s="163"/>
      <c r="J32" s="184">
        <v>0</v>
      </c>
      <c r="K32" s="164">
        <f t="shared" si="9"/>
        <v>0</v>
      </c>
    </row>
    <row r="33" spans="1:11" s="1" customFormat="1" ht="92.25" customHeight="1" thickBot="1" x14ac:dyDescent="0.25">
      <c r="A33" s="146">
        <v>44078</v>
      </c>
      <c r="B33" s="165" t="s">
        <v>207</v>
      </c>
      <c r="C33" s="333" t="s">
        <v>301</v>
      </c>
      <c r="D33" s="334"/>
      <c r="E33" s="334"/>
      <c r="F33" s="334"/>
      <c r="G33" s="335"/>
      <c r="H33" s="148">
        <f t="shared" si="8"/>
        <v>225</v>
      </c>
      <c r="I33" s="149"/>
      <c r="J33" s="180">
        <v>0</v>
      </c>
      <c r="K33" s="150">
        <f t="shared" si="9"/>
        <v>0</v>
      </c>
    </row>
    <row r="34" spans="1:11" s="1" customFormat="1" ht="31.5" customHeight="1" x14ac:dyDescent="0.2">
      <c r="A34" s="344">
        <v>44079</v>
      </c>
      <c r="B34" s="160" t="s">
        <v>94</v>
      </c>
      <c r="C34" s="352" t="s">
        <v>204</v>
      </c>
      <c r="D34" s="353"/>
      <c r="E34" s="353"/>
      <c r="F34" s="353"/>
      <c r="G34" s="354"/>
      <c r="H34" s="66">
        <f t="shared" si="8"/>
        <v>130</v>
      </c>
      <c r="I34" s="152"/>
      <c r="J34" s="181">
        <v>0</v>
      </c>
      <c r="K34" s="153">
        <f t="shared" ref="K34:K37" si="10">I34*J34</f>
        <v>0</v>
      </c>
    </row>
    <row r="35" spans="1:11" s="1" customFormat="1" ht="31.5" customHeight="1" x14ac:dyDescent="0.2">
      <c r="A35" s="345"/>
      <c r="B35" s="161" t="s">
        <v>96</v>
      </c>
      <c r="C35" s="355" t="s">
        <v>204</v>
      </c>
      <c r="D35" s="356"/>
      <c r="E35" s="356"/>
      <c r="F35" s="356"/>
      <c r="G35" s="357"/>
      <c r="H35" s="76">
        <f t="shared" si="8"/>
        <v>83</v>
      </c>
      <c r="I35" s="155"/>
      <c r="J35" s="182">
        <v>0</v>
      </c>
      <c r="K35" s="156">
        <f t="shared" si="10"/>
        <v>0</v>
      </c>
    </row>
    <row r="36" spans="1:11" s="1" customFormat="1" ht="54.75" customHeight="1" x14ac:dyDescent="0.2">
      <c r="A36" s="345"/>
      <c r="B36" s="161" t="s">
        <v>205</v>
      </c>
      <c r="C36" s="355" t="s">
        <v>208</v>
      </c>
      <c r="D36" s="356"/>
      <c r="E36" s="356"/>
      <c r="F36" s="356"/>
      <c r="G36" s="357"/>
      <c r="H36" s="76">
        <f t="shared" si="8"/>
        <v>12</v>
      </c>
      <c r="I36" s="155"/>
      <c r="J36" s="182">
        <v>0</v>
      </c>
      <c r="K36" s="156">
        <f t="shared" si="10"/>
        <v>0</v>
      </c>
    </row>
    <row r="37" spans="1:11" s="1" customFormat="1" ht="64.5" customHeight="1" thickBot="1" x14ac:dyDescent="0.25">
      <c r="A37" s="345"/>
      <c r="B37" s="157" t="s">
        <v>210</v>
      </c>
      <c r="C37" s="336" t="s">
        <v>229</v>
      </c>
      <c r="D37" s="337"/>
      <c r="E37" s="337"/>
      <c r="F37" s="337"/>
      <c r="G37" s="338"/>
      <c r="H37" s="99">
        <f t="shared" si="8"/>
        <v>225</v>
      </c>
      <c r="I37" s="158"/>
      <c r="J37" s="183">
        <v>0</v>
      </c>
      <c r="K37" s="159">
        <f t="shared" si="10"/>
        <v>0</v>
      </c>
    </row>
    <row r="38" spans="1:11" s="1" customFormat="1" ht="48.75" customHeight="1" x14ac:dyDescent="0.2">
      <c r="A38" s="330">
        <v>44080</v>
      </c>
      <c r="B38" s="151" t="s">
        <v>211</v>
      </c>
      <c r="C38" s="339" t="s">
        <v>214</v>
      </c>
      <c r="D38" s="339"/>
      <c r="E38" s="339"/>
      <c r="F38" s="339"/>
      <c r="G38" s="339"/>
      <c r="H38" s="66">
        <f t="shared" si="8"/>
        <v>225</v>
      </c>
      <c r="I38" s="152"/>
      <c r="J38" s="181">
        <v>0</v>
      </c>
      <c r="K38" s="153">
        <f t="shared" si="9"/>
        <v>0</v>
      </c>
    </row>
    <row r="39" spans="1:11" s="1" customFormat="1" ht="77.25" customHeight="1" x14ac:dyDescent="0.2">
      <c r="A39" s="331"/>
      <c r="B39" s="154" t="s">
        <v>212</v>
      </c>
      <c r="C39" s="309" t="s">
        <v>213</v>
      </c>
      <c r="D39" s="309"/>
      <c r="E39" s="309"/>
      <c r="F39" s="309"/>
      <c r="G39" s="309"/>
      <c r="H39" s="76">
        <f t="shared" si="8"/>
        <v>225</v>
      </c>
      <c r="I39" s="155"/>
      <c r="J39" s="182">
        <v>0</v>
      </c>
      <c r="K39" s="156">
        <f t="shared" si="9"/>
        <v>0</v>
      </c>
    </row>
    <row r="40" spans="1:11" s="1" customFormat="1" ht="45" customHeight="1" thickBot="1" x14ac:dyDescent="0.25">
      <c r="A40" s="332"/>
      <c r="B40" s="162" t="s">
        <v>144</v>
      </c>
      <c r="C40" s="251" t="s">
        <v>238</v>
      </c>
      <c r="D40" s="251"/>
      <c r="E40" s="251"/>
      <c r="F40" s="251"/>
      <c r="G40" s="251"/>
      <c r="H40" s="67">
        <f t="shared" si="8"/>
        <v>130</v>
      </c>
      <c r="I40" s="163"/>
      <c r="J40" s="184">
        <v>0</v>
      </c>
      <c r="K40" s="164">
        <f t="shared" ref="K40" si="11">I40*J40</f>
        <v>0</v>
      </c>
    </row>
    <row r="41" spans="1:11" s="1" customFormat="1" ht="71.25" customHeight="1" thickBot="1" x14ac:dyDescent="0.25">
      <c r="A41" s="187">
        <v>44081</v>
      </c>
      <c r="B41" s="193"/>
      <c r="C41" s="340" t="s">
        <v>215</v>
      </c>
      <c r="D41" s="287"/>
      <c r="E41" s="287"/>
      <c r="F41" s="287"/>
      <c r="G41" s="341"/>
      <c r="H41" s="188">
        <f t="shared" si="8"/>
        <v>206</v>
      </c>
      <c r="I41" s="189"/>
      <c r="J41" s="190">
        <v>0</v>
      </c>
      <c r="K41" s="191">
        <f t="shared" si="9"/>
        <v>0</v>
      </c>
    </row>
    <row r="42" spans="1:11" s="138" customFormat="1" ht="26.25" customHeight="1" thickBot="1" x14ac:dyDescent="0.3">
      <c r="A42" s="328" t="s">
        <v>216</v>
      </c>
      <c r="B42" s="329"/>
      <c r="C42" s="329"/>
      <c r="D42" s="329"/>
      <c r="E42" s="329"/>
      <c r="F42" s="329"/>
      <c r="G42" s="329"/>
      <c r="H42" s="329"/>
      <c r="I42" s="329"/>
      <c r="J42" s="329"/>
      <c r="K42" s="133">
        <f>SUM(K25:K41)</f>
        <v>0</v>
      </c>
    </row>
    <row r="43" spans="1:11" x14ac:dyDescent="0.2">
      <c r="A43" s="136"/>
      <c r="B43" s="136"/>
      <c r="C43" s="136"/>
      <c r="D43" s="136"/>
      <c r="E43" s="136"/>
      <c r="F43" s="136"/>
      <c r="G43" s="136"/>
      <c r="H43" s="136"/>
      <c r="I43" s="136"/>
      <c r="J43" s="136"/>
    </row>
    <row r="44" spans="1:11" x14ac:dyDescent="0.2">
      <c r="A44" s="343" t="s">
        <v>1</v>
      </c>
      <c r="B44" s="343"/>
    </row>
    <row r="45" spans="1:11" ht="59.25" customHeight="1" x14ac:dyDescent="0.2">
      <c r="B45" s="342" t="s">
        <v>223</v>
      </c>
      <c r="C45" s="342"/>
      <c r="D45" s="342"/>
      <c r="E45" s="342"/>
      <c r="F45" s="342"/>
      <c r="G45" s="342"/>
      <c r="H45" s="342"/>
      <c r="I45" s="342"/>
      <c r="J45" s="342"/>
    </row>
    <row r="46" spans="1:11" ht="12" thickBot="1" x14ac:dyDescent="0.25">
      <c r="B46" s="175"/>
      <c r="C46" s="175"/>
      <c r="D46" s="175"/>
      <c r="E46" s="175"/>
      <c r="F46" s="175"/>
      <c r="G46" s="175"/>
      <c r="H46" s="175"/>
      <c r="I46" s="175"/>
      <c r="J46" s="175"/>
    </row>
    <row r="47" spans="1:11" ht="30" customHeight="1" thickBot="1" x14ac:dyDescent="0.25">
      <c r="A47" s="349" t="s">
        <v>218</v>
      </c>
      <c r="B47" s="350"/>
      <c r="C47" s="350"/>
      <c r="D47" s="350"/>
      <c r="E47" s="350"/>
      <c r="F47" s="350"/>
      <c r="G47" s="350"/>
      <c r="H47" s="350"/>
      <c r="I47" s="350"/>
      <c r="J47" s="350"/>
      <c r="K47" s="351"/>
    </row>
    <row r="48" spans="1:11" ht="64.5" thickBot="1" x14ac:dyDescent="0.25">
      <c r="A48" s="176" t="s">
        <v>161</v>
      </c>
      <c r="B48" s="177" t="s">
        <v>24</v>
      </c>
      <c r="C48" s="346" t="s">
        <v>220</v>
      </c>
      <c r="D48" s="347"/>
      <c r="E48" s="347"/>
      <c r="F48" s="347"/>
      <c r="G48" s="348"/>
      <c r="H48" s="178" t="s">
        <v>19</v>
      </c>
      <c r="I48" s="178" t="s">
        <v>18</v>
      </c>
      <c r="J48" s="178" t="s">
        <v>20</v>
      </c>
      <c r="K48" s="179" t="s">
        <v>16</v>
      </c>
    </row>
    <row r="49" spans="1:11" s="9" customFormat="1" ht="36" customHeight="1" thickBot="1" x14ac:dyDescent="0.25">
      <c r="A49" s="185" t="s">
        <v>221</v>
      </c>
      <c r="B49" s="148">
        <v>7</v>
      </c>
      <c r="C49" s="333" t="s">
        <v>224</v>
      </c>
      <c r="D49" s="334"/>
      <c r="E49" s="334"/>
      <c r="F49" s="334"/>
      <c r="G49" s="335"/>
      <c r="H49" s="148">
        <v>17</v>
      </c>
      <c r="I49" s="148">
        <v>1</v>
      </c>
      <c r="J49" s="180">
        <v>0</v>
      </c>
      <c r="K49" s="186">
        <f>B49*J49</f>
        <v>0</v>
      </c>
    </row>
    <row r="50" spans="1:11" ht="27" customHeight="1" thickBot="1" x14ac:dyDescent="0.25">
      <c r="A50" s="328" t="s">
        <v>216</v>
      </c>
      <c r="B50" s="329"/>
      <c r="C50" s="329"/>
      <c r="D50" s="329"/>
      <c r="E50" s="329"/>
      <c r="F50" s="329"/>
      <c r="G50" s="329"/>
      <c r="H50" s="329"/>
      <c r="I50" s="329"/>
      <c r="J50" s="329"/>
      <c r="K50" s="133">
        <f>SUM(K49)</f>
        <v>0</v>
      </c>
    </row>
  </sheetData>
  <mergeCells count="37">
    <mergeCell ref="C36:G36"/>
    <mergeCell ref="A23:K23"/>
    <mergeCell ref="A5:A7"/>
    <mergeCell ref="A8:A11"/>
    <mergeCell ref="A13:A16"/>
    <mergeCell ref="A17:A19"/>
    <mergeCell ref="A26:A28"/>
    <mergeCell ref="A29:A32"/>
    <mergeCell ref="C26:G26"/>
    <mergeCell ref="C27:G27"/>
    <mergeCell ref="C28:G28"/>
    <mergeCell ref="C29:G29"/>
    <mergeCell ref="C30:G30"/>
    <mergeCell ref="C31:G31"/>
    <mergeCell ref="C32:G32"/>
    <mergeCell ref="C33:G33"/>
    <mergeCell ref="A1:K1"/>
    <mergeCell ref="A2:A3"/>
    <mergeCell ref="B2:B3"/>
    <mergeCell ref="C24:G24"/>
    <mergeCell ref="C25:G25"/>
    <mergeCell ref="A50:J50"/>
    <mergeCell ref="A38:A40"/>
    <mergeCell ref="C40:G40"/>
    <mergeCell ref="C49:G49"/>
    <mergeCell ref="C37:G37"/>
    <mergeCell ref="C38:G38"/>
    <mergeCell ref="C39:G39"/>
    <mergeCell ref="C41:G41"/>
    <mergeCell ref="B45:J45"/>
    <mergeCell ref="A44:B44"/>
    <mergeCell ref="A34:A37"/>
    <mergeCell ref="A42:J42"/>
    <mergeCell ref="C48:G48"/>
    <mergeCell ref="A47:K47"/>
    <mergeCell ref="C34:G34"/>
    <mergeCell ref="C35:G35"/>
  </mergeCells>
  <pageMargins left="0.7" right="0.7" top="0.5" bottom="0.25" header="0.3" footer="0.3"/>
  <pageSetup scale="59" orientation="portrait" r:id="rId1"/>
  <headerFooter>
    <oddHeader>&amp;Rდანართი #3</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28"/>
  <sheetViews>
    <sheetView workbookViewId="0">
      <selection activeCell="J16" sqref="J16"/>
    </sheetView>
  </sheetViews>
  <sheetFormatPr defaultRowHeight="11.25" x14ac:dyDescent="0.2"/>
  <cols>
    <col min="1" max="1" width="3.1640625" style="134" bestFit="1" customWidth="1"/>
    <col min="2" max="2" width="54" style="217" customWidth="1"/>
    <col min="3" max="3" width="89.5" style="134" bestFit="1" customWidth="1"/>
    <col min="4" max="4" width="12" style="139" bestFit="1" customWidth="1"/>
    <col min="5" max="5" width="13.6640625" style="139" bestFit="1" customWidth="1"/>
    <col min="6" max="6" width="18.5" style="231" bestFit="1" customWidth="1"/>
    <col min="7" max="7" width="11.6640625" style="134" bestFit="1" customWidth="1"/>
    <col min="8" max="8" width="10.1640625" style="134" bestFit="1" customWidth="1"/>
    <col min="9" max="16384" width="9.33203125" style="134"/>
  </cols>
  <sheetData>
    <row r="1" spans="1:8" ht="22.5" customHeight="1" thickBot="1" x14ac:dyDescent="0.25">
      <c r="A1" s="358" t="s">
        <v>312</v>
      </c>
      <c r="B1" s="359"/>
      <c r="C1" s="359"/>
      <c r="D1" s="359"/>
      <c r="E1" s="359"/>
      <c r="F1" s="360"/>
    </row>
    <row r="2" spans="1:8" ht="22.5" x14ac:dyDescent="0.2">
      <c r="A2" s="218" t="s">
        <v>239</v>
      </c>
      <c r="B2" s="219" t="s">
        <v>240</v>
      </c>
      <c r="C2" s="220" t="s">
        <v>241</v>
      </c>
      <c r="D2" s="221" t="s">
        <v>4</v>
      </c>
      <c r="E2" s="221" t="s">
        <v>242</v>
      </c>
      <c r="F2" s="232" t="s">
        <v>168</v>
      </c>
    </row>
    <row r="3" spans="1:8" ht="22.5" customHeight="1" x14ac:dyDescent="0.2">
      <c r="A3" s="222">
        <v>1</v>
      </c>
      <c r="B3" s="223" t="s">
        <v>243</v>
      </c>
      <c r="C3" s="224" t="s">
        <v>244</v>
      </c>
      <c r="D3" s="225">
        <v>225</v>
      </c>
      <c r="E3" s="230">
        <v>0</v>
      </c>
      <c r="F3" s="233">
        <f>D3*E3</f>
        <v>0</v>
      </c>
      <c r="H3" s="226"/>
    </row>
    <row r="4" spans="1:8" ht="22.5" customHeight="1" x14ac:dyDescent="0.2">
      <c r="A4" s="222">
        <v>2</v>
      </c>
      <c r="B4" s="227" t="s">
        <v>245</v>
      </c>
      <c r="C4" s="224" t="s">
        <v>246</v>
      </c>
      <c r="D4" s="225">
        <v>450</v>
      </c>
      <c r="E4" s="230">
        <v>0</v>
      </c>
      <c r="F4" s="233">
        <f t="shared" ref="F4:F27" si="0">D4*E4</f>
        <v>0</v>
      </c>
      <c r="H4" s="226"/>
    </row>
    <row r="5" spans="1:8" ht="22.5" customHeight="1" x14ac:dyDescent="0.2">
      <c r="A5" s="222">
        <v>3</v>
      </c>
      <c r="B5" s="227" t="s">
        <v>247</v>
      </c>
      <c r="C5" s="224" t="s">
        <v>248</v>
      </c>
      <c r="D5" s="225">
        <v>225</v>
      </c>
      <c r="E5" s="230">
        <v>0</v>
      </c>
      <c r="F5" s="233">
        <f t="shared" si="0"/>
        <v>0</v>
      </c>
    </row>
    <row r="6" spans="1:8" ht="22.5" customHeight="1" x14ac:dyDescent="0.2">
      <c r="A6" s="222">
        <v>4</v>
      </c>
      <c r="B6" s="227" t="s">
        <v>249</v>
      </c>
      <c r="C6" s="224" t="s">
        <v>250</v>
      </c>
      <c r="D6" s="225">
        <v>450</v>
      </c>
      <c r="E6" s="230">
        <v>0</v>
      </c>
      <c r="F6" s="233">
        <f t="shared" si="0"/>
        <v>0</v>
      </c>
      <c r="H6" s="228"/>
    </row>
    <row r="7" spans="1:8" ht="22.5" customHeight="1" x14ac:dyDescent="0.2">
      <c r="A7" s="222">
        <v>5</v>
      </c>
      <c r="B7" s="227" t="s">
        <v>251</v>
      </c>
      <c r="C7" s="224" t="s">
        <v>252</v>
      </c>
      <c r="D7" s="225">
        <v>225</v>
      </c>
      <c r="E7" s="230">
        <v>0</v>
      </c>
      <c r="F7" s="233">
        <f t="shared" si="0"/>
        <v>0</v>
      </c>
    </row>
    <row r="8" spans="1:8" ht="22.5" customHeight="1" x14ac:dyDescent="0.2">
      <c r="A8" s="222">
        <v>6</v>
      </c>
      <c r="B8" s="227" t="s">
        <v>306</v>
      </c>
      <c r="C8" s="224" t="s">
        <v>307</v>
      </c>
      <c r="D8" s="225">
        <v>225</v>
      </c>
      <c r="E8" s="230">
        <v>0</v>
      </c>
      <c r="F8" s="233">
        <f t="shared" si="0"/>
        <v>0</v>
      </c>
    </row>
    <row r="9" spans="1:8" ht="22.5" customHeight="1" x14ac:dyDescent="0.2">
      <c r="A9" s="222">
        <v>7</v>
      </c>
      <c r="B9" s="227" t="s">
        <v>253</v>
      </c>
      <c r="C9" s="224" t="s">
        <v>254</v>
      </c>
      <c r="D9" s="225">
        <v>225</v>
      </c>
      <c r="E9" s="230">
        <v>0</v>
      </c>
      <c r="F9" s="233">
        <f t="shared" si="0"/>
        <v>0</v>
      </c>
    </row>
    <row r="10" spans="1:8" ht="22.5" customHeight="1" x14ac:dyDescent="0.2">
      <c r="A10" s="222">
        <v>8</v>
      </c>
      <c r="B10" s="227" t="s">
        <v>308</v>
      </c>
      <c r="C10" s="224" t="s">
        <v>309</v>
      </c>
      <c r="D10" s="225">
        <v>225</v>
      </c>
      <c r="E10" s="230">
        <v>0</v>
      </c>
      <c r="F10" s="233">
        <f t="shared" si="0"/>
        <v>0</v>
      </c>
    </row>
    <row r="11" spans="1:8" ht="22.5" customHeight="1" x14ac:dyDescent="0.2">
      <c r="A11" s="222">
        <v>9</v>
      </c>
      <c r="B11" s="227" t="s">
        <v>255</v>
      </c>
      <c r="C11" s="224" t="s">
        <v>310</v>
      </c>
      <c r="D11" s="225">
        <v>225</v>
      </c>
      <c r="E11" s="230">
        <v>0</v>
      </c>
      <c r="F11" s="233">
        <f t="shared" si="0"/>
        <v>0</v>
      </c>
    </row>
    <row r="12" spans="1:8" ht="22.5" customHeight="1" x14ac:dyDescent="0.2">
      <c r="A12" s="222">
        <v>10</v>
      </c>
      <c r="B12" s="227" t="s">
        <v>256</v>
      </c>
      <c r="C12" s="224" t="s">
        <v>311</v>
      </c>
      <c r="D12" s="225">
        <v>225</v>
      </c>
      <c r="E12" s="230">
        <v>0</v>
      </c>
      <c r="F12" s="233">
        <f t="shared" si="0"/>
        <v>0</v>
      </c>
    </row>
    <row r="13" spans="1:8" ht="22.5" customHeight="1" x14ac:dyDescent="0.2">
      <c r="A13" s="222">
        <v>11</v>
      </c>
      <c r="B13" s="227" t="s">
        <v>257</v>
      </c>
      <c r="C13" s="224" t="s">
        <v>258</v>
      </c>
      <c r="D13" s="225">
        <v>225</v>
      </c>
      <c r="E13" s="230">
        <v>0</v>
      </c>
      <c r="F13" s="233">
        <f t="shared" si="0"/>
        <v>0</v>
      </c>
    </row>
    <row r="14" spans="1:8" ht="22.5" customHeight="1" x14ac:dyDescent="0.2">
      <c r="A14" s="222">
        <v>12</v>
      </c>
      <c r="B14" s="227" t="s">
        <v>259</v>
      </c>
      <c r="C14" s="224" t="s">
        <v>260</v>
      </c>
      <c r="D14" s="225">
        <v>3</v>
      </c>
      <c r="E14" s="230">
        <v>0</v>
      </c>
      <c r="F14" s="233">
        <f t="shared" si="0"/>
        <v>0</v>
      </c>
    </row>
    <row r="15" spans="1:8" ht="22.5" customHeight="1" x14ac:dyDescent="0.2">
      <c r="A15" s="222">
        <v>13</v>
      </c>
      <c r="B15" s="227" t="s">
        <v>261</v>
      </c>
      <c r="C15" s="224" t="s">
        <v>262</v>
      </c>
      <c r="D15" s="225">
        <v>10</v>
      </c>
      <c r="E15" s="230">
        <v>0</v>
      </c>
      <c r="F15" s="233">
        <f t="shared" si="0"/>
        <v>0</v>
      </c>
    </row>
    <row r="16" spans="1:8" ht="22.5" customHeight="1" x14ac:dyDescent="0.2">
      <c r="A16" s="222">
        <v>14</v>
      </c>
      <c r="B16" s="227" t="s">
        <v>263</v>
      </c>
      <c r="C16" s="224" t="s">
        <v>264</v>
      </c>
      <c r="D16" s="225">
        <v>20</v>
      </c>
      <c r="E16" s="230">
        <v>0</v>
      </c>
      <c r="F16" s="233">
        <f t="shared" si="0"/>
        <v>0</v>
      </c>
    </row>
    <row r="17" spans="1:7" ht="22.5" customHeight="1" x14ac:dyDescent="0.2">
      <c r="A17" s="222">
        <v>15</v>
      </c>
      <c r="B17" s="227" t="s">
        <v>265</v>
      </c>
      <c r="C17" s="224" t="s">
        <v>266</v>
      </c>
      <c r="D17" s="225">
        <v>30</v>
      </c>
      <c r="E17" s="230">
        <v>0</v>
      </c>
      <c r="F17" s="233">
        <f t="shared" si="0"/>
        <v>0</v>
      </c>
    </row>
    <row r="18" spans="1:7" ht="22.5" customHeight="1" x14ac:dyDescent="0.2">
      <c r="A18" s="222">
        <v>16</v>
      </c>
      <c r="B18" s="227" t="s">
        <v>267</v>
      </c>
      <c r="C18" s="224" t="s">
        <v>268</v>
      </c>
      <c r="D18" s="225">
        <v>25</v>
      </c>
      <c r="E18" s="230">
        <v>0</v>
      </c>
      <c r="F18" s="233">
        <f t="shared" si="0"/>
        <v>0</v>
      </c>
      <c r="G18" s="226"/>
    </row>
    <row r="19" spans="1:7" ht="22.5" customHeight="1" x14ac:dyDescent="0.2">
      <c r="A19" s="222">
        <v>17</v>
      </c>
      <c r="B19" s="227" t="s">
        <v>269</v>
      </c>
      <c r="C19" s="224" t="s">
        <v>270</v>
      </c>
      <c r="D19" s="225">
        <v>40</v>
      </c>
      <c r="E19" s="230">
        <v>0</v>
      </c>
      <c r="F19" s="233">
        <f t="shared" si="0"/>
        <v>0</v>
      </c>
    </row>
    <row r="20" spans="1:7" ht="22.5" customHeight="1" x14ac:dyDescent="0.2">
      <c r="A20" s="222">
        <v>18</v>
      </c>
      <c r="B20" s="227" t="s">
        <v>271</v>
      </c>
      <c r="C20" s="224" t="s">
        <v>272</v>
      </c>
      <c r="D20" s="225">
        <v>25</v>
      </c>
      <c r="E20" s="230">
        <v>0</v>
      </c>
      <c r="F20" s="233">
        <f t="shared" si="0"/>
        <v>0</v>
      </c>
    </row>
    <row r="21" spans="1:7" ht="22.5" customHeight="1" x14ac:dyDescent="0.2">
      <c r="A21" s="222">
        <v>19</v>
      </c>
      <c r="B21" s="227" t="s">
        <v>273</v>
      </c>
      <c r="C21" s="224" t="s">
        <v>274</v>
      </c>
      <c r="D21" s="225">
        <v>300</v>
      </c>
      <c r="E21" s="230">
        <v>0</v>
      </c>
      <c r="F21" s="233">
        <f t="shared" si="0"/>
        <v>0</v>
      </c>
    </row>
    <row r="22" spans="1:7" ht="22.5" customHeight="1" x14ac:dyDescent="0.2">
      <c r="A22" s="222">
        <v>20</v>
      </c>
      <c r="B22" s="227" t="s">
        <v>275</v>
      </c>
      <c r="C22" s="224" t="s">
        <v>276</v>
      </c>
      <c r="D22" s="225">
        <v>300</v>
      </c>
      <c r="E22" s="230">
        <v>0</v>
      </c>
      <c r="F22" s="233">
        <f t="shared" si="0"/>
        <v>0</v>
      </c>
      <c r="G22" s="226"/>
    </row>
    <row r="23" spans="1:7" ht="22.5" customHeight="1" x14ac:dyDescent="0.2">
      <c r="A23" s="222">
        <v>21</v>
      </c>
      <c r="B23" s="227" t="s">
        <v>277</v>
      </c>
      <c r="C23" s="224" t="s">
        <v>278</v>
      </c>
      <c r="D23" s="225">
        <f>225*7</f>
        <v>1575</v>
      </c>
      <c r="E23" s="230">
        <v>0</v>
      </c>
      <c r="F23" s="233">
        <f t="shared" si="0"/>
        <v>0</v>
      </c>
    </row>
    <row r="24" spans="1:7" ht="22.5" customHeight="1" x14ac:dyDescent="0.2">
      <c r="A24" s="222">
        <v>22</v>
      </c>
      <c r="B24" s="227" t="s">
        <v>279</v>
      </c>
      <c r="C24" s="224" t="s">
        <v>280</v>
      </c>
      <c r="D24" s="225">
        <v>300</v>
      </c>
      <c r="E24" s="230">
        <v>0</v>
      </c>
      <c r="F24" s="233">
        <f t="shared" si="0"/>
        <v>0</v>
      </c>
    </row>
    <row r="25" spans="1:7" ht="22.5" customHeight="1" x14ac:dyDescent="0.2">
      <c r="A25" s="222">
        <v>23</v>
      </c>
      <c r="B25" s="227" t="s">
        <v>281</v>
      </c>
      <c r="C25" s="224" t="s">
        <v>282</v>
      </c>
      <c r="D25" s="225">
        <v>10</v>
      </c>
      <c r="E25" s="230">
        <v>0</v>
      </c>
      <c r="F25" s="233">
        <f t="shared" si="0"/>
        <v>0</v>
      </c>
    </row>
    <row r="26" spans="1:7" ht="22.5" customHeight="1" x14ac:dyDescent="0.2">
      <c r="A26" s="222">
        <v>24</v>
      </c>
      <c r="B26" s="227" t="s">
        <v>283</v>
      </c>
      <c r="C26" s="224" t="s">
        <v>284</v>
      </c>
      <c r="D26" s="229">
        <v>5</v>
      </c>
      <c r="E26" s="230">
        <v>0</v>
      </c>
      <c r="F26" s="233">
        <f t="shared" si="0"/>
        <v>0</v>
      </c>
    </row>
    <row r="27" spans="1:7" ht="22.5" customHeight="1" thickBot="1" x14ac:dyDescent="0.25">
      <c r="A27" s="222">
        <v>25</v>
      </c>
      <c r="B27" s="236" t="s">
        <v>285</v>
      </c>
      <c r="C27" s="237" t="s">
        <v>286</v>
      </c>
      <c r="D27" s="238">
        <v>1</v>
      </c>
      <c r="E27" s="239">
        <v>0</v>
      </c>
      <c r="F27" s="234">
        <f t="shared" si="0"/>
        <v>0</v>
      </c>
    </row>
    <row r="28" spans="1:7" ht="36.75" customHeight="1" thickBot="1" x14ac:dyDescent="0.25">
      <c r="A28" s="388" t="s">
        <v>313</v>
      </c>
      <c r="B28" s="389"/>
      <c r="C28" s="389"/>
      <c r="D28" s="389"/>
      <c r="E28" s="390"/>
      <c r="F28" s="235">
        <f>SUM(F3:F27)</f>
        <v>0</v>
      </c>
    </row>
  </sheetData>
  <mergeCells count="2">
    <mergeCell ref="A28:E28"/>
    <mergeCell ref="A1:F1"/>
  </mergeCells>
  <pageMargins left="0.7" right="0.7" top="0.75" bottom="0.75" header="0.3" footer="0.3"/>
  <pageSetup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100"/>
  <sheetViews>
    <sheetView topLeftCell="A21" zoomScaleNormal="100" workbookViewId="0">
      <selection activeCell="B22" sqref="B22:D22"/>
    </sheetView>
  </sheetViews>
  <sheetFormatPr defaultColWidth="10.6640625" defaultRowHeight="15" x14ac:dyDescent="0.25"/>
  <cols>
    <col min="1" max="1" width="16" style="29" bestFit="1" customWidth="1"/>
    <col min="2" max="2" width="55.6640625" style="29" customWidth="1"/>
    <col min="3" max="3" width="35.33203125" style="29" customWidth="1"/>
    <col min="4" max="4" width="63.83203125" style="29" customWidth="1"/>
    <col min="5" max="16384" width="10.6640625" style="29"/>
  </cols>
  <sheetData>
    <row r="1" spans="1:4" x14ac:dyDescent="0.25">
      <c r="A1" s="376" t="s">
        <v>45</v>
      </c>
      <c r="B1" s="376"/>
      <c r="C1" s="376"/>
      <c r="D1" s="376"/>
    </row>
    <row r="2" spans="1:4" ht="21" customHeight="1" x14ac:dyDescent="0.25">
      <c r="A2" s="377" t="s">
        <v>46</v>
      </c>
      <c r="B2" s="377"/>
      <c r="C2" s="377"/>
      <c r="D2" s="377"/>
    </row>
    <row r="3" spans="1:4" ht="30" customHeight="1" x14ac:dyDescent="0.25">
      <c r="A3" s="244" t="s">
        <v>47</v>
      </c>
      <c r="B3" s="244" t="s">
        <v>48</v>
      </c>
      <c r="C3" s="244" t="s">
        <v>49</v>
      </c>
      <c r="D3" s="244" t="s">
        <v>50</v>
      </c>
    </row>
    <row r="4" spans="1:4" ht="30" customHeight="1" x14ac:dyDescent="0.25">
      <c r="A4" s="378" t="s">
        <v>51</v>
      </c>
      <c r="B4" s="379" t="s">
        <v>52</v>
      </c>
      <c r="C4" s="379"/>
      <c r="D4" s="379"/>
    </row>
    <row r="5" spans="1:4" ht="30" customHeight="1" x14ac:dyDescent="0.25">
      <c r="A5" s="378"/>
      <c r="B5" s="371" t="s">
        <v>53</v>
      </c>
      <c r="C5" s="371"/>
      <c r="D5" s="371"/>
    </row>
    <row r="6" spans="1:4" ht="30" customHeight="1" x14ac:dyDescent="0.25">
      <c r="A6" s="26" t="s">
        <v>54</v>
      </c>
      <c r="B6" s="371" t="s">
        <v>55</v>
      </c>
      <c r="C6" s="371"/>
      <c r="D6" s="371"/>
    </row>
    <row r="7" spans="1:4" ht="30" customHeight="1" x14ac:dyDescent="0.25">
      <c r="A7" s="26" t="s">
        <v>56</v>
      </c>
      <c r="B7" s="371" t="s">
        <v>57</v>
      </c>
      <c r="C7" s="371"/>
      <c r="D7" s="371"/>
    </row>
    <row r="8" spans="1:4" ht="21.75" customHeight="1" x14ac:dyDescent="0.25"/>
    <row r="9" spans="1:4" x14ac:dyDescent="0.25">
      <c r="A9" s="376" t="s">
        <v>58</v>
      </c>
      <c r="B9" s="376"/>
      <c r="C9" s="376"/>
      <c r="D9" s="376"/>
    </row>
    <row r="10" spans="1:4" ht="21.75" customHeight="1" x14ac:dyDescent="0.25">
      <c r="A10" s="377" t="s">
        <v>59</v>
      </c>
      <c r="B10" s="377"/>
      <c r="C10" s="377"/>
      <c r="D10" s="377"/>
    </row>
    <row r="11" spans="1:4" ht="30" customHeight="1" x14ac:dyDescent="0.25">
      <c r="A11" s="244" t="s">
        <v>47</v>
      </c>
      <c r="B11" s="244" t="s">
        <v>48</v>
      </c>
      <c r="C11" s="244" t="s">
        <v>49</v>
      </c>
      <c r="D11" s="244" t="s">
        <v>50</v>
      </c>
    </row>
    <row r="12" spans="1:4" ht="30" customHeight="1" x14ac:dyDescent="0.25">
      <c r="A12" s="27" t="s">
        <v>60</v>
      </c>
      <c r="B12" s="380" t="s">
        <v>61</v>
      </c>
      <c r="C12" s="242" t="s">
        <v>61</v>
      </c>
      <c r="D12" s="372" t="s">
        <v>61</v>
      </c>
    </row>
    <row r="13" spans="1:4" ht="75" x14ac:dyDescent="0.25">
      <c r="A13" s="27" t="s">
        <v>62</v>
      </c>
      <c r="B13" s="380"/>
      <c r="C13" s="28" t="s">
        <v>63</v>
      </c>
      <c r="D13" s="373"/>
    </row>
    <row r="14" spans="1:4" ht="30" customHeight="1" x14ac:dyDescent="0.25">
      <c r="A14" s="27" t="s">
        <v>64</v>
      </c>
      <c r="B14" s="381" t="s">
        <v>65</v>
      </c>
      <c r="C14" s="381"/>
      <c r="D14" s="241" t="s">
        <v>179</v>
      </c>
    </row>
    <row r="15" spans="1:4" ht="30" customHeight="1" x14ac:dyDescent="0.25">
      <c r="A15" s="27" t="s">
        <v>66</v>
      </c>
      <c r="B15" s="381" t="s">
        <v>67</v>
      </c>
      <c r="C15" s="381"/>
      <c r="D15" s="374" t="s">
        <v>225</v>
      </c>
    </row>
    <row r="16" spans="1:4" ht="30" customHeight="1" x14ac:dyDescent="0.25">
      <c r="A16" s="27" t="s">
        <v>68</v>
      </c>
      <c r="B16" s="381" t="s">
        <v>69</v>
      </c>
      <c r="C16" s="381"/>
      <c r="D16" s="375"/>
    </row>
    <row r="17" spans="1:4" ht="45.75" customHeight="1" x14ac:dyDescent="0.25">
      <c r="A17" s="27" t="s">
        <v>70</v>
      </c>
      <c r="B17" s="381" t="s">
        <v>71</v>
      </c>
      <c r="C17" s="381"/>
      <c r="D17" s="375"/>
    </row>
    <row r="18" spans="1:4" ht="30" customHeight="1" x14ac:dyDescent="0.25">
      <c r="A18" s="27" t="s">
        <v>72</v>
      </c>
      <c r="B18" s="381" t="s">
        <v>73</v>
      </c>
      <c r="C18" s="381"/>
      <c r="D18" s="241" t="s">
        <v>179</v>
      </c>
    </row>
    <row r="19" spans="1:4" ht="30" customHeight="1" x14ac:dyDescent="0.25">
      <c r="A19" s="27" t="s">
        <v>74</v>
      </c>
      <c r="B19" s="371" t="s">
        <v>55</v>
      </c>
      <c r="C19" s="371"/>
      <c r="D19" s="371"/>
    </row>
    <row r="20" spans="1:4" ht="45" x14ac:dyDescent="0.25">
      <c r="A20" s="27" t="s">
        <v>75</v>
      </c>
      <c r="B20" s="380" t="s">
        <v>76</v>
      </c>
      <c r="C20" s="28" t="s">
        <v>77</v>
      </c>
      <c r="D20" s="380" t="s">
        <v>76</v>
      </c>
    </row>
    <row r="21" spans="1:4" ht="30" customHeight="1" x14ac:dyDescent="0.25">
      <c r="A21" s="27" t="s">
        <v>78</v>
      </c>
      <c r="B21" s="380"/>
      <c r="C21" s="242" t="s">
        <v>76</v>
      </c>
      <c r="D21" s="380"/>
    </row>
    <row r="22" spans="1:4" ht="30" customHeight="1" x14ac:dyDescent="0.25">
      <c r="A22" s="27" t="s">
        <v>79</v>
      </c>
      <c r="B22" s="381" t="s">
        <v>80</v>
      </c>
      <c r="C22" s="381"/>
      <c r="D22" s="381"/>
    </row>
    <row r="23" spans="1:4" ht="30" customHeight="1" x14ac:dyDescent="0.25">
      <c r="A23" s="27" t="s">
        <v>81</v>
      </c>
      <c r="B23" s="380" t="s">
        <v>82</v>
      </c>
      <c r="C23" s="380"/>
      <c r="D23" s="380"/>
    </row>
    <row r="24" spans="1:4" ht="30" customHeight="1" x14ac:dyDescent="0.25">
      <c r="A24" s="27" t="s">
        <v>83</v>
      </c>
      <c r="B24" s="380" t="s">
        <v>84</v>
      </c>
      <c r="C24" s="380"/>
      <c r="D24" s="380"/>
    </row>
    <row r="25" spans="1:4" ht="30" customHeight="1" x14ac:dyDescent="0.25">
      <c r="A25" s="27" t="s">
        <v>85</v>
      </c>
      <c r="B25" s="380" t="s">
        <v>86</v>
      </c>
      <c r="C25" s="380"/>
      <c r="D25" s="380"/>
    </row>
    <row r="26" spans="1:4" ht="30" customHeight="1" x14ac:dyDescent="0.25">
      <c r="A26" s="27" t="s">
        <v>87</v>
      </c>
      <c r="B26" s="381" t="s">
        <v>88</v>
      </c>
      <c r="C26" s="381"/>
      <c r="D26" s="381"/>
    </row>
    <row r="27" spans="1:4" ht="30" customHeight="1" x14ac:dyDescent="0.25">
      <c r="A27" s="27" t="s">
        <v>56</v>
      </c>
      <c r="B27" s="371" t="s">
        <v>57</v>
      </c>
      <c r="C27" s="371"/>
      <c r="D27" s="371"/>
    </row>
    <row r="28" spans="1:4" ht="75" x14ac:dyDescent="0.25">
      <c r="A28" s="27" t="s">
        <v>89</v>
      </c>
      <c r="B28" s="242" t="s">
        <v>76</v>
      </c>
      <c r="C28" s="28" t="s">
        <v>90</v>
      </c>
      <c r="D28" s="242" t="s">
        <v>76</v>
      </c>
    </row>
    <row r="29" spans="1:4" ht="21.75" customHeight="1" x14ac:dyDescent="0.25"/>
    <row r="30" spans="1:4" x14ac:dyDescent="0.25">
      <c r="A30" s="376" t="s">
        <v>91</v>
      </c>
      <c r="B30" s="376"/>
      <c r="C30" s="376"/>
      <c r="D30" s="376"/>
    </row>
    <row r="31" spans="1:4" ht="21.75" customHeight="1" x14ac:dyDescent="0.25">
      <c r="A31" s="376" t="s">
        <v>92</v>
      </c>
      <c r="B31" s="376"/>
      <c r="C31" s="376"/>
      <c r="D31" s="376"/>
    </row>
    <row r="32" spans="1:4" ht="29.25" customHeight="1" x14ac:dyDescent="0.25">
      <c r="A32" s="244" t="s">
        <v>47</v>
      </c>
      <c r="B32" s="244" t="s">
        <v>48</v>
      </c>
      <c r="C32" s="244" t="s">
        <v>49</v>
      </c>
      <c r="D32" s="244" t="s">
        <v>50</v>
      </c>
    </row>
    <row r="33" spans="1:4" ht="30" customHeight="1" x14ac:dyDescent="0.25">
      <c r="A33" s="27" t="s">
        <v>93</v>
      </c>
      <c r="B33" s="242" t="s">
        <v>61</v>
      </c>
      <c r="C33" s="242" t="s">
        <v>76</v>
      </c>
      <c r="D33" s="242" t="s">
        <v>76</v>
      </c>
    </row>
    <row r="34" spans="1:4" ht="50.25" customHeight="1" x14ac:dyDescent="0.25">
      <c r="A34" s="27" t="s">
        <v>94</v>
      </c>
      <c r="B34" s="243" t="s">
        <v>95</v>
      </c>
      <c r="C34" s="242" t="s">
        <v>61</v>
      </c>
      <c r="D34" s="380" t="s">
        <v>61</v>
      </c>
    </row>
    <row r="35" spans="1:4" ht="60" x14ac:dyDescent="0.25">
      <c r="A35" s="27" t="s">
        <v>96</v>
      </c>
      <c r="B35" s="243" t="s">
        <v>97</v>
      </c>
      <c r="C35" s="243" t="s">
        <v>95</v>
      </c>
      <c r="D35" s="380"/>
    </row>
    <row r="36" spans="1:4" ht="87.6" customHeight="1" x14ac:dyDescent="0.25">
      <c r="A36" s="27" t="s">
        <v>98</v>
      </c>
      <c r="B36" s="380" t="s">
        <v>99</v>
      </c>
      <c r="C36" s="243" t="s">
        <v>100</v>
      </c>
      <c r="D36" s="381" t="s">
        <v>227</v>
      </c>
    </row>
    <row r="37" spans="1:4" ht="30" customHeight="1" x14ac:dyDescent="0.25">
      <c r="A37" s="27" t="s">
        <v>101</v>
      </c>
      <c r="B37" s="380"/>
      <c r="C37" s="243" t="s">
        <v>76</v>
      </c>
      <c r="D37" s="381"/>
    </row>
    <row r="38" spans="1:4" ht="33" customHeight="1" x14ac:dyDescent="0.25">
      <c r="A38" s="27" t="s">
        <v>102</v>
      </c>
      <c r="B38" s="380" t="s">
        <v>103</v>
      </c>
      <c r="C38" s="380"/>
      <c r="D38" s="380"/>
    </row>
    <row r="39" spans="1:4" ht="30" customHeight="1" x14ac:dyDescent="0.25">
      <c r="A39" s="27" t="s">
        <v>104</v>
      </c>
      <c r="B39" s="381" t="s">
        <v>105</v>
      </c>
      <c r="C39" s="381"/>
      <c r="D39" s="381"/>
    </row>
    <row r="40" spans="1:4" ht="30" customHeight="1" x14ac:dyDescent="0.25">
      <c r="A40" s="27" t="s">
        <v>106</v>
      </c>
      <c r="B40" s="380" t="s">
        <v>287</v>
      </c>
      <c r="C40" s="380"/>
      <c r="D40" s="380"/>
    </row>
    <row r="41" spans="1:4" ht="30" customHeight="1" x14ac:dyDescent="0.25">
      <c r="A41" s="27" t="s">
        <v>107</v>
      </c>
      <c r="B41" s="381" t="s">
        <v>108</v>
      </c>
      <c r="C41" s="381"/>
      <c r="D41" s="381"/>
    </row>
    <row r="42" spans="1:4" ht="30" customHeight="1" x14ac:dyDescent="0.25">
      <c r="A42" s="27" t="s">
        <v>56</v>
      </c>
      <c r="B42" s="371" t="s">
        <v>57</v>
      </c>
      <c r="C42" s="371"/>
      <c r="D42" s="371"/>
    </row>
    <row r="44" spans="1:4" x14ac:dyDescent="0.25">
      <c r="A44" s="376" t="s">
        <v>109</v>
      </c>
      <c r="B44" s="376"/>
      <c r="C44" s="376"/>
      <c r="D44" s="376"/>
    </row>
    <row r="45" spans="1:4" ht="21.75" customHeight="1" x14ac:dyDescent="0.25">
      <c r="A45" s="376" t="s">
        <v>110</v>
      </c>
      <c r="B45" s="376"/>
      <c r="C45" s="376"/>
      <c r="D45" s="376"/>
    </row>
    <row r="46" spans="1:4" ht="29.25" customHeight="1" x14ac:dyDescent="0.25">
      <c r="A46" s="244" t="s">
        <v>47</v>
      </c>
      <c r="B46" s="244" t="s">
        <v>48</v>
      </c>
      <c r="C46" s="244" t="s">
        <v>49</v>
      </c>
      <c r="D46" s="244" t="s">
        <v>50</v>
      </c>
    </row>
    <row r="47" spans="1:4" ht="30" customHeight="1" x14ac:dyDescent="0.25">
      <c r="A47" s="27" t="s">
        <v>111</v>
      </c>
      <c r="B47" s="371" t="s">
        <v>61</v>
      </c>
      <c r="C47" s="371"/>
      <c r="D47" s="371"/>
    </row>
    <row r="48" spans="1:4" ht="30" customHeight="1" x14ac:dyDescent="0.25">
      <c r="A48" s="27" t="s">
        <v>112</v>
      </c>
      <c r="B48" s="381" t="s">
        <v>302</v>
      </c>
      <c r="C48" s="381"/>
      <c r="D48" s="381"/>
    </row>
    <row r="49" spans="1:4" ht="30" customHeight="1" x14ac:dyDescent="0.25">
      <c r="A49" s="27" t="s">
        <v>113</v>
      </c>
      <c r="B49" s="380" t="s">
        <v>303</v>
      </c>
      <c r="C49" s="380"/>
      <c r="D49" s="380"/>
    </row>
    <row r="50" spans="1:4" ht="63.75" customHeight="1" x14ac:dyDescent="0.25">
      <c r="A50" s="27" t="s">
        <v>114</v>
      </c>
      <c r="B50" s="381" t="s">
        <v>304</v>
      </c>
      <c r="C50" s="381"/>
      <c r="D50" s="381"/>
    </row>
    <row r="51" spans="1:4" ht="30" customHeight="1" x14ac:dyDescent="0.25">
      <c r="A51" s="27" t="s">
        <v>115</v>
      </c>
      <c r="B51" s="380" t="s">
        <v>116</v>
      </c>
      <c r="C51" s="380"/>
      <c r="D51" s="380"/>
    </row>
    <row r="52" spans="1:4" ht="30" customHeight="1" x14ac:dyDescent="0.25">
      <c r="A52" s="27" t="s">
        <v>117</v>
      </c>
      <c r="B52" s="371" t="s">
        <v>57</v>
      </c>
      <c r="C52" s="371"/>
      <c r="D52" s="371"/>
    </row>
    <row r="53" spans="1:4" ht="75" x14ac:dyDescent="0.25">
      <c r="A53" s="27" t="s">
        <v>118</v>
      </c>
      <c r="B53" s="242" t="s">
        <v>76</v>
      </c>
      <c r="C53" s="28" t="s">
        <v>119</v>
      </c>
      <c r="D53" s="242" t="s">
        <v>76</v>
      </c>
    </row>
    <row r="55" spans="1:4" x14ac:dyDescent="0.25">
      <c r="A55" s="376" t="s">
        <v>120</v>
      </c>
      <c r="B55" s="376"/>
      <c r="C55" s="376"/>
      <c r="D55" s="376"/>
    </row>
    <row r="56" spans="1:4" ht="21.75" customHeight="1" x14ac:dyDescent="0.25">
      <c r="A56" s="376" t="s">
        <v>121</v>
      </c>
      <c r="B56" s="376"/>
      <c r="C56" s="376"/>
      <c r="D56" s="376"/>
    </row>
    <row r="57" spans="1:4" ht="29.25" customHeight="1" x14ac:dyDescent="0.25">
      <c r="A57" s="244" t="s">
        <v>47</v>
      </c>
      <c r="B57" s="244" t="s">
        <v>48</v>
      </c>
      <c r="C57" s="244" t="s">
        <v>49</v>
      </c>
      <c r="D57" s="244" t="s">
        <v>50</v>
      </c>
    </row>
    <row r="58" spans="1:4" ht="29.25" customHeight="1" x14ac:dyDescent="0.25">
      <c r="A58" s="27" t="s">
        <v>93</v>
      </c>
      <c r="B58" s="242" t="s">
        <v>61</v>
      </c>
      <c r="C58" s="242" t="s">
        <v>76</v>
      </c>
      <c r="D58" s="242" t="s">
        <v>76</v>
      </c>
    </row>
    <row r="59" spans="1:4" ht="45" x14ac:dyDescent="0.25">
      <c r="A59" s="27" t="s">
        <v>94</v>
      </c>
      <c r="B59" s="243" t="s">
        <v>95</v>
      </c>
      <c r="C59" s="242" t="s">
        <v>61</v>
      </c>
      <c r="D59" s="380" t="s">
        <v>61</v>
      </c>
    </row>
    <row r="60" spans="1:4" ht="60" x14ac:dyDescent="0.25">
      <c r="A60" s="27" t="s">
        <v>96</v>
      </c>
      <c r="B60" s="243" t="s">
        <v>97</v>
      </c>
      <c r="C60" s="243" t="s">
        <v>95</v>
      </c>
      <c r="D60" s="380"/>
    </row>
    <row r="61" spans="1:4" ht="142.9" customHeight="1" x14ac:dyDescent="0.25">
      <c r="A61" s="27" t="s">
        <v>122</v>
      </c>
      <c r="B61" s="242" t="s">
        <v>123</v>
      </c>
      <c r="C61" s="243" t="s">
        <v>124</v>
      </c>
      <c r="D61" s="243" t="s">
        <v>231</v>
      </c>
    </row>
    <row r="62" spans="1:4" ht="33.75" customHeight="1" x14ac:dyDescent="0.25">
      <c r="A62" s="27" t="s">
        <v>102</v>
      </c>
      <c r="B62" s="380" t="s">
        <v>103</v>
      </c>
      <c r="C62" s="380"/>
      <c r="D62" s="380"/>
    </row>
    <row r="63" spans="1:4" ht="30" customHeight="1" x14ac:dyDescent="0.25">
      <c r="A63" s="27" t="s">
        <v>125</v>
      </c>
      <c r="B63" s="380" t="s">
        <v>126</v>
      </c>
      <c r="C63" s="380"/>
      <c r="D63" s="380"/>
    </row>
    <row r="64" spans="1:4" ht="30" customHeight="1" x14ac:dyDescent="0.25">
      <c r="A64" s="27" t="s">
        <v>127</v>
      </c>
      <c r="B64" s="380" t="s">
        <v>128</v>
      </c>
      <c r="C64" s="380"/>
      <c r="D64" s="380"/>
    </row>
    <row r="65" spans="1:4" ht="30" customHeight="1" x14ac:dyDescent="0.25">
      <c r="A65" s="27" t="s">
        <v>129</v>
      </c>
      <c r="B65" s="380" t="s">
        <v>230</v>
      </c>
      <c r="C65" s="380"/>
      <c r="D65" s="380"/>
    </row>
    <row r="66" spans="1:4" ht="30" customHeight="1" x14ac:dyDescent="0.25">
      <c r="A66" s="27" t="s">
        <v>130</v>
      </c>
      <c r="B66" s="380" t="s">
        <v>131</v>
      </c>
      <c r="C66" s="380"/>
      <c r="D66" s="380"/>
    </row>
    <row r="67" spans="1:4" ht="30" customHeight="1" x14ac:dyDescent="0.25">
      <c r="A67" s="27" t="s">
        <v>132</v>
      </c>
      <c r="B67" s="371" t="s">
        <v>57</v>
      </c>
      <c r="C67" s="371"/>
      <c r="D67" s="371"/>
    </row>
    <row r="68" spans="1:4" ht="90" x14ac:dyDescent="0.25">
      <c r="A68" s="27" t="s">
        <v>133</v>
      </c>
      <c r="B68" s="381" t="s">
        <v>184</v>
      </c>
      <c r="C68" s="243" t="s">
        <v>134</v>
      </c>
      <c r="D68" s="242" t="s">
        <v>76</v>
      </c>
    </row>
    <row r="69" spans="1:4" ht="32.25" customHeight="1" x14ac:dyDescent="0.25">
      <c r="A69" s="30">
        <v>0.91666666666666663</v>
      </c>
      <c r="B69" s="381"/>
      <c r="C69" s="380" t="s">
        <v>135</v>
      </c>
      <c r="D69" s="380"/>
    </row>
    <row r="71" spans="1:4" x14ac:dyDescent="0.25">
      <c r="A71" s="376" t="s">
        <v>136</v>
      </c>
      <c r="B71" s="376"/>
      <c r="C71" s="376"/>
      <c r="D71" s="376"/>
    </row>
    <row r="72" spans="1:4" x14ac:dyDescent="0.25">
      <c r="A72" s="376" t="s">
        <v>137</v>
      </c>
      <c r="B72" s="376"/>
      <c r="C72" s="376"/>
      <c r="D72" s="376"/>
    </row>
    <row r="73" spans="1:4" x14ac:dyDescent="0.25">
      <c r="A73" s="244" t="s">
        <v>47</v>
      </c>
      <c r="B73" s="244" t="s">
        <v>48</v>
      </c>
      <c r="C73" s="244" t="s">
        <v>49</v>
      </c>
      <c r="D73" s="244" t="s">
        <v>50</v>
      </c>
    </row>
    <row r="74" spans="1:4" ht="30" customHeight="1" x14ac:dyDescent="0.25">
      <c r="A74" s="27" t="s">
        <v>111</v>
      </c>
      <c r="B74" s="371" t="s">
        <v>61</v>
      </c>
      <c r="C74" s="371"/>
      <c r="D74" s="371"/>
    </row>
    <row r="75" spans="1:4" ht="30" customHeight="1" x14ac:dyDescent="0.25">
      <c r="A75" s="27" t="s">
        <v>64</v>
      </c>
      <c r="B75" s="376" t="s">
        <v>183</v>
      </c>
      <c r="C75" s="376"/>
      <c r="D75" s="376"/>
    </row>
    <row r="76" spans="1:4" ht="30" customHeight="1" x14ac:dyDescent="0.25">
      <c r="A76" s="27" t="s">
        <v>138</v>
      </c>
      <c r="B76" s="376" t="s">
        <v>232</v>
      </c>
      <c r="C76" s="376"/>
      <c r="D76" s="376"/>
    </row>
    <row r="77" spans="1:4" ht="30" customHeight="1" x14ac:dyDescent="0.25">
      <c r="A77" s="27" t="s">
        <v>79</v>
      </c>
      <c r="B77" s="376" t="s">
        <v>139</v>
      </c>
      <c r="C77" s="376"/>
      <c r="D77" s="376"/>
    </row>
    <row r="78" spans="1:4" ht="30" customHeight="1" x14ac:dyDescent="0.25">
      <c r="A78" s="27" t="s">
        <v>191</v>
      </c>
      <c r="B78" s="376" t="s">
        <v>76</v>
      </c>
      <c r="C78" s="376"/>
      <c r="D78" s="376"/>
    </row>
    <row r="79" spans="1:4" ht="30" customHeight="1" x14ac:dyDescent="0.25">
      <c r="A79" s="27" t="s">
        <v>127</v>
      </c>
      <c r="B79" s="376" t="s">
        <v>140</v>
      </c>
      <c r="C79" s="376"/>
      <c r="D79" s="376"/>
    </row>
    <row r="80" spans="1:4" ht="30" customHeight="1" x14ac:dyDescent="0.25">
      <c r="A80" s="27" t="s">
        <v>192</v>
      </c>
      <c r="B80" s="376" t="s">
        <v>141</v>
      </c>
      <c r="C80" s="376"/>
      <c r="D80" s="376"/>
    </row>
    <row r="81" spans="1:10" ht="30" customHeight="1" x14ac:dyDescent="0.25">
      <c r="A81" s="27" t="s">
        <v>142</v>
      </c>
      <c r="B81" s="376" t="s">
        <v>143</v>
      </c>
      <c r="C81" s="376"/>
      <c r="D81" s="376"/>
    </row>
    <row r="82" spans="1:10" ht="96.75" customHeight="1" x14ac:dyDescent="0.25">
      <c r="A82" s="27" t="s">
        <v>144</v>
      </c>
      <c r="B82" s="243" t="s">
        <v>235</v>
      </c>
      <c r="C82" s="376" t="s">
        <v>236</v>
      </c>
      <c r="D82" s="376"/>
    </row>
    <row r="83" spans="1:10" ht="30.75" customHeight="1" x14ac:dyDescent="0.25">
      <c r="A83" s="27" t="s">
        <v>133</v>
      </c>
      <c r="B83" s="243" t="s">
        <v>57</v>
      </c>
      <c r="C83" s="384" t="s">
        <v>237</v>
      </c>
      <c r="D83" s="385"/>
    </row>
    <row r="84" spans="1:10" ht="51.75" customHeight="1" x14ac:dyDescent="0.25">
      <c r="A84" s="27" t="s">
        <v>234</v>
      </c>
      <c r="B84" s="240" t="s">
        <v>233</v>
      </c>
      <c r="C84" s="386"/>
      <c r="D84" s="387"/>
      <c r="E84" s="382"/>
      <c r="F84" s="383"/>
      <c r="G84" s="383"/>
      <c r="H84" s="383"/>
      <c r="I84" s="383"/>
      <c r="J84" s="383"/>
    </row>
    <row r="85" spans="1:10" ht="30" customHeight="1" x14ac:dyDescent="0.25">
      <c r="A85" s="27" t="s">
        <v>146</v>
      </c>
      <c r="B85" s="380" t="s">
        <v>147</v>
      </c>
      <c r="C85" s="380"/>
      <c r="D85" s="380"/>
    </row>
    <row r="87" spans="1:10" x14ac:dyDescent="0.25">
      <c r="A87" s="376" t="s">
        <v>148</v>
      </c>
      <c r="B87" s="376"/>
      <c r="C87" s="376"/>
      <c r="D87" s="376"/>
    </row>
    <row r="88" spans="1:10" x14ac:dyDescent="0.25">
      <c r="A88" s="376" t="s">
        <v>149</v>
      </c>
      <c r="B88" s="376"/>
      <c r="C88" s="376"/>
      <c r="D88" s="376"/>
    </row>
    <row r="89" spans="1:10" x14ac:dyDescent="0.25">
      <c r="A89" s="244" t="s">
        <v>47</v>
      </c>
      <c r="B89" s="244" t="s">
        <v>48</v>
      </c>
      <c r="C89" s="244" t="s">
        <v>49</v>
      </c>
      <c r="D89" s="244" t="s">
        <v>50</v>
      </c>
    </row>
    <row r="90" spans="1:10" ht="28.5" customHeight="1" x14ac:dyDescent="0.25">
      <c r="A90" s="27" t="s">
        <v>111</v>
      </c>
      <c r="B90" s="376" t="s">
        <v>61</v>
      </c>
      <c r="C90" s="376"/>
      <c r="D90" s="376"/>
    </row>
    <row r="91" spans="1:10" ht="30" customHeight="1" x14ac:dyDescent="0.25">
      <c r="A91" s="27" t="s">
        <v>150</v>
      </c>
      <c r="B91" s="376" t="s">
        <v>151</v>
      </c>
      <c r="C91" s="376"/>
      <c r="D91" s="376"/>
    </row>
    <row r="92" spans="1:10" ht="23.25" customHeight="1" x14ac:dyDescent="0.25">
      <c r="A92" s="27" t="s">
        <v>74</v>
      </c>
      <c r="B92" s="376" t="s">
        <v>55</v>
      </c>
      <c r="C92" s="376"/>
      <c r="D92" s="376"/>
    </row>
    <row r="93" spans="1:10" ht="31.5" customHeight="1" x14ac:dyDescent="0.25">
      <c r="A93" s="27" t="s">
        <v>152</v>
      </c>
      <c r="B93" s="376" t="s">
        <v>153</v>
      </c>
      <c r="C93" s="376"/>
      <c r="D93" s="376"/>
    </row>
    <row r="97" spans="2:4" ht="18" customHeight="1" x14ac:dyDescent="0.3">
      <c r="B97" s="245"/>
      <c r="C97" s="245"/>
      <c r="D97" s="245"/>
    </row>
    <row r="98" spans="2:4" ht="15" customHeight="1" x14ac:dyDescent="0.3">
      <c r="B98" s="245"/>
      <c r="C98" s="245"/>
      <c r="D98" s="245"/>
    </row>
    <row r="99" spans="2:4" ht="15" customHeight="1" x14ac:dyDescent="0.3">
      <c r="B99" s="245"/>
      <c r="C99" s="245"/>
      <c r="D99" s="245"/>
    </row>
    <row r="100" spans="2:4" ht="15" customHeight="1" x14ac:dyDescent="0.3">
      <c r="B100" s="245"/>
      <c r="C100" s="245"/>
      <c r="D100" s="245"/>
    </row>
  </sheetData>
  <mergeCells count="75">
    <mergeCell ref="E84:J84"/>
    <mergeCell ref="B85:D85"/>
    <mergeCell ref="A87:D87"/>
    <mergeCell ref="B90:D90"/>
    <mergeCell ref="B91:D91"/>
    <mergeCell ref="A88:D88"/>
    <mergeCell ref="C83:D84"/>
    <mergeCell ref="B78:D78"/>
    <mergeCell ref="B79:D79"/>
    <mergeCell ref="B80:D80"/>
    <mergeCell ref="B92:D92"/>
    <mergeCell ref="B93:D93"/>
    <mergeCell ref="B81:D81"/>
    <mergeCell ref="C82:D82"/>
    <mergeCell ref="B68:B69"/>
    <mergeCell ref="C69:D69"/>
    <mergeCell ref="A71:D71"/>
    <mergeCell ref="A72:D72"/>
    <mergeCell ref="B74:D74"/>
    <mergeCell ref="B63:D63"/>
    <mergeCell ref="B64:D64"/>
    <mergeCell ref="B65:D65"/>
    <mergeCell ref="B66:D66"/>
    <mergeCell ref="B67:D67"/>
    <mergeCell ref="B76:D76"/>
    <mergeCell ref="B77:D77"/>
    <mergeCell ref="D59:D60"/>
    <mergeCell ref="B42:D42"/>
    <mergeCell ref="A44:D44"/>
    <mergeCell ref="A45:D45"/>
    <mergeCell ref="B47:D47"/>
    <mergeCell ref="B48:D48"/>
    <mergeCell ref="B49:D49"/>
    <mergeCell ref="B50:D50"/>
    <mergeCell ref="B51:D51"/>
    <mergeCell ref="B52:D52"/>
    <mergeCell ref="A55:D55"/>
    <mergeCell ref="A56:D56"/>
    <mergeCell ref="B75:D75"/>
    <mergeCell ref="B62:D62"/>
    <mergeCell ref="B41:D41"/>
    <mergeCell ref="B25:D25"/>
    <mergeCell ref="B26:D26"/>
    <mergeCell ref="B27:D27"/>
    <mergeCell ref="A30:D30"/>
    <mergeCell ref="A31:D31"/>
    <mergeCell ref="D34:D35"/>
    <mergeCell ref="B36:B37"/>
    <mergeCell ref="D36:D37"/>
    <mergeCell ref="B38:D38"/>
    <mergeCell ref="B39:D39"/>
    <mergeCell ref="B40:D40"/>
    <mergeCell ref="B24:D24"/>
    <mergeCell ref="B7:D7"/>
    <mergeCell ref="A9:D9"/>
    <mergeCell ref="A10:D10"/>
    <mergeCell ref="B12:B13"/>
    <mergeCell ref="B14:C14"/>
    <mergeCell ref="B15:C15"/>
    <mergeCell ref="B16:C16"/>
    <mergeCell ref="B17:C17"/>
    <mergeCell ref="B18:C18"/>
    <mergeCell ref="B19:D19"/>
    <mergeCell ref="B20:B21"/>
    <mergeCell ref="D20:D21"/>
    <mergeCell ref="B22:D22"/>
    <mergeCell ref="B23:D23"/>
    <mergeCell ref="B6:D6"/>
    <mergeCell ref="D12:D13"/>
    <mergeCell ref="D15:D17"/>
    <mergeCell ref="A1:D1"/>
    <mergeCell ref="A2:D2"/>
    <mergeCell ref="A4:A5"/>
    <mergeCell ref="B4:D4"/>
    <mergeCell ref="B5:D5"/>
  </mergeCells>
  <pageMargins left="0.7" right="0.7" top="0.75" bottom="0.75" header="0.3" footer="0.3"/>
  <pageSetup scale="64" fitToHeight="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Hotel N1</vt:lpstr>
      <vt:lpstr>Conferenc</vt:lpstr>
      <vt:lpstr>Food</vt:lpstr>
      <vt:lpstr>Cultura</vt:lpstr>
      <vt:lpstr>Oupen-Clouse</vt:lpstr>
      <vt:lpstr>Transport</vt:lpstr>
      <vt:lpstr>delegates </vt:lpstr>
      <vt:lpstr>Program</vt:lpstr>
      <vt:lpstr>Cultura!Print_Area</vt:lpstr>
      <vt:lpstr>'Hotel N1'!Print_Area</vt:lpstr>
      <vt:lpstr>'Oupen-Clouse'!Print_Area</vt:lpstr>
      <vt:lpstr>Program!Print_Area</vt:lpstr>
      <vt:lpstr>Transport!Print_Area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Elizbar Elizbarashvili</dc:creator>
  <cp:lastModifiedBy>Malkhaz Khoperia</cp:lastModifiedBy>
  <cp:lastPrinted>2020-02-19T09:28:35Z</cp:lastPrinted>
  <dcterms:created xsi:type="dcterms:W3CDTF">2016-01-29T09:18:00Z</dcterms:created>
  <dcterms:modified xsi:type="dcterms:W3CDTF">2020-02-19T13:29:08Z</dcterms:modified>
</cp:coreProperties>
</file>